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 activeTab="1"/>
  </bookViews>
  <sheets>
    <sheet name="Planilha Orç." sheetId="1" r:id="rId1"/>
    <sheet name="Cronograma" sheetId="2" r:id="rId2"/>
    <sheet name="Memória Calc." sheetId="3" r:id="rId3"/>
    <sheet name="BDI" sheetId="4" r:id="rId4"/>
  </sheets>
  <externalReferences>
    <externalReference r:id="rId5"/>
    <externalReference r:id="rId6"/>
  </externalReferences>
  <definedNames>
    <definedName name="_xlnm.Print_Area" localSheetId="1">Cronograma!$A$1:$J$18</definedName>
    <definedName name="_xlnm.Print_Area" localSheetId="0">'Planilha Orç.'!$A$1:$H$25</definedName>
    <definedName name="_xlnm.Print_Titles" localSheetId="1">Cronograma!$6:$7</definedName>
    <definedName name="_xlnm.Print_Titles" localSheetId="2">'Memória Calc.'!$7:$7</definedName>
    <definedName name="_xlnm.Print_Titles" localSheetId="0">'Planilha Orç.'!$8:$8</definedName>
  </definedNames>
  <calcPr calcId="144525"/>
</workbook>
</file>

<file path=xl/calcChain.xml><?xml version="1.0" encoding="utf-8"?>
<calcChain xmlns="http://schemas.openxmlformats.org/spreadsheetml/2006/main">
  <c r="D11" i="1" l="1"/>
  <c r="D14" i="1" s="1"/>
  <c r="A16" i="3"/>
  <c r="E10" i="3"/>
  <c r="A13" i="2"/>
  <c r="D20" i="4"/>
  <c r="G6" i="1" s="1"/>
  <c r="G14" i="1" s="1"/>
  <c r="A1" i="4"/>
  <c r="D13" i="3"/>
  <c r="D12" i="3"/>
  <c r="D11" i="3"/>
  <c r="C13" i="3"/>
  <c r="C12" i="3"/>
  <c r="C11" i="3"/>
  <c r="A4" i="3"/>
  <c r="A5" i="3"/>
  <c r="B13" i="3"/>
  <c r="B12" i="3"/>
  <c r="B11" i="3"/>
  <c r="B10" i="3"/>
  <c r="B9" i="3"/>
  <c r="B8" i="3"/>
  <c r="A3" i="3"/>
  <c r="A1" i="3"/>
  <c r="E3" i="2"/>
  <c r="A4" i="2"/>
  <c r="A3" i="2"/>
  <c r="E17" i="2"/>
  <c r="A17" i="2"/>
  <c r="E16" i="2"/>
  <c r="A16" i="2"/>
  <c r="B8" i="2"/>
  <c r="A8" i="2"/>
  <c r="A1" i="2"/>
  <c r="H14" i="1" l="1"/>
  <c r="E11" i="3"/>
  <c r="E12" i="3"/>
  <c r="E13" i="3"/>
  <c r="D13" i="1"/>
  <c r="D12" i="1"/>
  <c r="G13" i="1"/>
  <c r="H13" i="1" l="1"/>
  <c r="G10" i="1"/>
  <c r="H10" i="1" s="1"/>
  <c r="G11" i="1"/>
  <c r="G12" i="1"/>
  <c r="H12" i="1" l="1"/>
  <c r="H11" i="1" l="1"/>
  <c r="H15" i="1" s="1"/>
  <c r="E9" i="2" l="1"/>
  <c r="F9" i="2"/>
  <c r="F11" i="2" s="1"/>
  <c r="A19" i="1"/>
  <c r="C6" i="1"/>
  <c r="E11" i="2" l="1"/>
  <c r="D9" i="2"/>
  <c r="D11" i="2" s="1"/>
  <c r="F10" i="2" s="1"/>
  <c r="E10" i="2" l="1"/>
  <c r="D8" i="2"/>
  <c r="D10" i="2" s="1"/>
  <c r="J4" i="2"/>
</calcChain>
</file>

<file path=xl/sharedStrings.xml><?xml version="1.0" encoding="utf-8"?>
<sst xmlns="http://schemas.openxmlformats.org/spreadsheetml/2006/main" count="126" uniqueCount="97">
  <si>
    <t>ITEM</t>
  </si>
  <si>
    <t>DESCRIÇÃO DOS SERVIÇOS</t>
  </si>
  <si>
    <t>QUANTIDADE</t>
  </si>
  <si>
    <t>PREÇO TOTAL</t>
  </si>
  <si>
    <t>1.1</t>
  </si>
  <si>
    <t>PREÇO UNIT. S/ LDI</t>
  </si>
  <si>
    <t>PREÇO UNIT. C/ LDI</t>
  </si>
  <si>
    <r>
      <t xml:space="preserve">FORMA DE EXECUÇÃO: </t>
    </r>
    <r>
      <rPr>
        <sz val="9"/>
        <color theme="1"/>
        <rFont val="Arial Narrow"/>
        <family val="2"/>
      </rPr>
      <t>INDIRETA</t>
    </r>
  </si>
  <si>
    <t>LDI =</t>
  </si>
  <si>
    <t>PLANILHA ORÇAMENTÁRIA</t>
  </si>
  <si>
    <t>TOTAL GERAL</t>
  </si>
  <si>
    <t>CÓDIGO *</t>
  </si>
  <si>
    <t>__________________________________________</t>
  </si>
  <si>
    <t xml:space="preserve">VALOR TOTAL DA OBRA: </t>
  </si>
  <si>
    <t>CRONOGRAMA FÍSICO-FINANCEIRO</t>
  </si>
  <si>
    <t xml:space="preserve">ETAPAS/DESCRIÇÃO </t>
  </si>
  <si>
    <t>FÍSICO / FINANCEIRO</t>
  </si>
  <si>
    <t>TOTAL ETAPAS</t>
  </si>
  <si>
    <t>VALOR DA OBRA:</t>
  </si>
  <si>
    <t>PERÍODO</t>
  </si>
  <si>
    <t>MÊS 01</t>
  </si>
  <si>
    <t>MÊS 02</t>
  </si>
  <si>
    <t>FÍSICO (%)</t>
  </si>
  <si>
    <t>FINANCEIRO (R$)</t>
  </si>
  <si>
    <t>TOTAL</t>
  </si>
  <si>
    <t>m²</t>
  </si>
  <si>
    <r>
      <t xml:space="preserve">CNPJ: </t>
    </r>
    <r>
      <rPr>
        <sz val="9"/>
        <color theme="1"/>
        <rFont val="Arial Narrow"/>
        <family val="2"/>
      </rPr>
      <t xml:space="preserve">01.612.474/0001-57 </t>
    </r>
  </si>
  <si>
    <t>UNID.</t>
  </si>
  <si>
    <t>1.2</t>
  </si>
  <si>
    <t>O valor total da obra é de:</t>
  </si>
  <si>
    <t>MEMÓRIA DE CÁLCULO</t>
  </si>
  <si>
    <t>DESCRIÇÃO DO CÁLCULO</t>
  </si>
  <si>
    <t>RESULTADO</t>
  </si>
  <si>
    <t>UNIDADE</t>
  </si>
  <si>
    <t>CÁLCULO</t>
  </si>
  <si>
    <t>COTAÇÃO</t>
  </si>
  <si>
    <t xml:space="preserve">DETALHAMENTO DO BDI </t>
  </si>
  <si>
    <t xml:space="preserve"> </t>
  </si>
  <si>
    <t>SIGLA</t>
  </si>
  <si>
    <t>COMPOSIÇÃO DO BDI:</t>
  </si>
  <si>
    <t>PERCENTUAIS (%)</t>
  </si>
  <si>
    <t>TAXA DE TRIBUTOS</t>
  </si>
  <si>
    <t>PIS =</t>
  </si>
  <si>
    <t>AC</t>
  </si>
  <si>
    <t xml:space="preserve">ADMINISTRAÇÃO CENTRAL </t>
  </si>
  <si>
    <t>CONFINS =</t>
  </si>
  <si>
    <t>S</t>
  </si>
  <si>
    <t xml:space="preserve">TAXA DE SEGUROS </t>
  </si>
  <si>
    <t>ISS=</t>
  </si>
  <si>
    <t>G</t>
  </si>
  <si>
    <t>TAXA DE GARANTIAS</t>
  </si>
  <si>
    <t>R</t>
  </si>
  <si>
    <t xml:space="preserve">TAXA DE RISCOS </t>
  </si>
  <si>
    <t>DF</t>
  </si>
  <si>
    <t xml:space="preserve">TAXA DE DESPESAS/FINANCEIRAS </t>
  </si>
  <si>
    <t>I =</t>
  </si>
  <si>
    <t>L</t>
  </si>
  <si>
    <t>TAXA DE LUCROS/REMUNERAÇÃO</t>
  </si>
  <si>
    <t>I</t>
  </si>
  <si>
    <t>CPRB</t>
  </si>
  <si>
    <t>BDI=</t>
  </si>
  <si>
    <t>BDI % = (1+(AC+S+G+R))*(1+DF)*(1+L)/(1-(I+CPRB)</t>
  </si>
  <si>
    <t>PREFEITURA MUNICIPAL DE CORAÇÃO DE JESUS-MG</t>
  </si>
  <si>
    <r>
      <t xml:space="preserve">PROPONENTE: </t>
    </r>
    <r>
      <rPr>
        <sz val="9"/>
        <color theme="1"/>
        <rFont val="Arial Narrow"/>
        <family val="2"/>
      </rPr>
      <t>PREFEITURA MUNICIPAL DE CORAÇÃO DE JESUS - MG</t>
    </r>
  </si>
  <si>
    <t>ED-50533</t>
  </si>
  <si>
    <t>APICOAMENTO DE PISO CIMENTADO - PROFUNDIDADE ATÉ 1 CM (PREPARAÇÃO DO PISO ANTIGO PARA NOVO CONTRA-PISO)</t>
  </si>
  <si>
    <t>CONTRAPISO DESEMPENADO COM ARGAMASSA, TRAÇO 1:3 (CIMENTO E AREIA), ESP. 30MM (NOVO CONTRA-PISO COM CAIMENTO DE 1% PARA UM SÓ LADO)</t>
  </si>
  <si>
    <t>GRAMA SINTETICA ALTURA /ESPESSURA DE 52MM (2MM DE BASE E 50MM DE FIOS EXPOSTOS), BASE DUPLA REFORÇADA, 100% PE (POLIETILENO), FIO MILTIFIBRILADO, MINIMO DE 8.000 PONTOS POR M2, INCLUINDO FRETE E MAO DE OBRA DE INSTALACAO (FLUTUANTE, UNIAO DOS ROLOS COM TAPEDE 30CM, COLA PU, 30 KG/M2 DE AREIA CLASSIFICADA GRANULOMETRIA 40/45 OU 50/60 E 8 KG/M2 DE GRANULO DE BORRACHA SBR 0.8 PRETA MALHA 10 (0,7 A 2,0 MM)</t>
  </si>
  <si>
    <t>1.3</t>
  </si>
  <si>
    <t>1.4</t>
  </si>
  <si>
    <t>1.5</t>
  </si>
  <si>
    <t>SERVIÇOS QUADRA / CAMPO SOCIETY</t>
  </si>
  <si>
    <t>ED-16660</t>
  </si>
  <si>
    <t>FORNECIMENTO E COLOCAÇÃO DE PLACA DE OBRA EM CHAPA GALVANIZADA #26, ESP. 0,45 MM, PLOTADA COM ADESIVO VINÍLICO, AFIXADA COM REBITES 4,8X40 MM, EM ESTRUTURA METÁLICA DE METALON 20X20 MM, ESP. 1,25 MM, INCLUSIVE SUPORTE EM EUCALIPTO (PLACA 2 x 1M)</t>
  </si>
  <si>
    <t>Lucas Valdieric Oliveira Santos</t>
  </si>
  <si>
    <t>Eng° Civil do município</t>
  </si>
  <si>
    <t>Prefeito Municipal de Coração de Jesus</t>
  </si>
  <si>
    <t>Robson Adalberto Mota Dias</t>
  </si>
  <si>
    <r>
      <t>PRAZO DE EXECUÇÃO: 4</t>
    </r>
    <r>
      <rPr>
        <b/>
        <sz val="9"/>
        <rFont val="Arial Narrow"/>
        <family val="2"/>
      </rPr>
      <t xml:space="preserve"> MESES</t>
    </r>
  </si>
  <si>
    <t>PLACA 2 X 1</t>
  </si>
  <si>
    <t>2 x 1 =</t>
  </si>
  <si>
    <t xml:space="preserve">REFORMA DE QUADRA </t>
  </si>
  <si>
    <t>OBSERVAÇÃO: A ALÍCOTA DE ISSQN COBRADO NO MUNICÍPIO DE CORAÇÃO DE JESUS CORRESPONDE A 3,0% DOS VALORES DOS SERVIÇOS.</t>
  </si>
  <si>
    <t>_______________________________________________</t>
  </si>
  <si>
    <t>Coração de Jesus, 16 de abril de 2024.</t>
  </si>
  <si>
    <t>* Valores referênciados da tabela de composição de preços SETOP região norte de Agosto/2023, com desoneração.</t>
  </si>
  <si>
    <r>
      <t xml:space="preserve">DATA: </t>
    </r>
    <r>
      <rPr>
        <sz val="9"/>
        <color theme="1"/>
        <rFont val="Arial Narrow"/>
        <family val="2"/>
      </rPr>
      <t>ABRIL DE 2024</t>
    </r>
  </si>
  <si>
    <t>ÁREA TOTAL DA QUADRA (26,00m x 16,00m)</t>
  </si>
  <si>
    <t>26,00 x 16,00 =</t>
  </si>
  <si>
    <r>
      <t xml:space="preserve">OBRA: </t>
    </r>
    <r>
      <rPr>
        <sz val="9"/>
        <color theme="1"/>
        <rFont val="Arial Narrow"/>
        <family val="2"/>
      </rPr>
      <t>REFORMA DE QUADRA PARA CAMPO DE GRAMA SINTÉTICA DA QUADRA DA ESCOLA DE OLIVEIRA DO NORTE</t>
    </r>
  </si>
  <si>
    <r>
      <t>LOCAL:</t>
    </r>
    <r>
      <rPr>
        <sz val="9"/>
        <color theme="1"/>
        <rFont val="Arial Narrow"/>
        <family val="2"/>
      </rPr>
      <t xml:space="preserve"> COMUNIDADE OLIVEIRA DO NORTE - CORAÇÃO DE JESUS - MG</t>
    </r>
  </si>
  <si>
    <t>ED-50266</t>
  </si>
  <si>
    <t>LIMPEZA FINAL PARA ENTREGA DA OBRA</t>
  </si>
  <si>
    <t>ED-50569</t>
  </si>
  <si>
    <t>Noventa e nove mil novecentos e noventa reais e quarenta e quatro centavos.</t>
  </si>
  <si>
    <r>
      <t xml:space="preserve">PRAZO DE EXECUÇÃO: </t>
    </r>
    <r>
      <rPr>
        <sz val="9"/>
        <color theme="1"/>
        <rFont val="Arial Narrow"/>
        <family val="2"/>
      </rPr>
      <t xml:space="preserve">2 </t>
    </r>
    <r>
      <rPr>
        <sz val="9"/>
        <rFont val="Arial Narrow"/>
        <family val="2"/>
      </rPr>
      <t>MESES</t>
    </r>
  </si>
  <si>
    <t>Coração de Jesus, MG, 16 de Abril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</si>
</sst>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3"/>
      <color theme="1"/>
      <name val="Arial Narrow"/>
      <family val="2"/>
    </font>
    <font>
      <b/>
      <sz val="10"/>
      <color rgb="FFFF0000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name val="Arial Narrow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b/>
      <sz val="20"/>
      <color rgb="FFFF0000"/>
      <name val="Arial Narrow"/>
      <family val="2"/>
    </font>
    <font>
      <b/>
      <sz val="9"/>
      <name val="Arial Narrow"/>
      <family val="2"/>
    </font>
    <font>
      <b/>
      <sz val="16"/>
      <color theme="1"/>
      <name val="Arial Narrow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1" xfId="0" applyNumberFormat="1" applyFont="1" applyBorder="1"/>
    <xf numFmtId="10" fontId="2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2" fillId="0" borderId="1" xfId="0" applyNumberFormat="1" applyFont="1" applyFill="1" applyBorder="1" applyAlignment="1">
      <alignment horizontal="right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164" fontId="6" fillId="0" borderId="4" xfId="0" applyNumberFormat="1" applyFont="1" applyBorder="1" applyAlignment="1">
      <alignment horizontal="left"/>
    </xf>
    <xf numFmtId="0" fontId="4" fillId="0" borderId="0" xfId="0" applyNumberFormat="1" applyFont="1" applyFill="1" applyAlignment="1"/>
    <xf numFmtId="4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/>
    </xf>
    <xf numFmtId="0" fontId="3" fillId="0" borderId="0" xfId="0" applyFont="1" applyFill="1"/>
    <xf numFmtId="0" fontId="4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left"/>
    </xf>
    <xf numFmtId="0" fontId="11" fillId="0" borderId="0" xfId="0" applyNumberFormat="1" applyFont="1" applyFill="1" applyAlignment="1"/>
    <xf numFmtId="0" fontId="11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2" fontId="14" fillId="0" borderId="1" xfId="1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6" fillId="0" borderId="0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Border="1"/>
    <xf numFmtId="0" fontId="20" fillId="0" borderId="11" xfId="0" applyFont="1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10" fontId="0" fillId="0" borderId="1" xfId="2" applyNumberFormat="1" applyFont="1" applyBorder="1" applyAlignment="1">
      <alignment horizontal="right"/>
    </xf>
    <xf numFmtId="10" fontId="0" fillId="0" borderId="1" xfId="2" applyNumberFormat="1" applyFont="1" applyBorder="1" applyAlignment="1">
      <alignment vertical="center"/>
    </xf>
    <xf numFmtId="10" fontId="0" fillId="0" borderId="0" xfId="2" applyNumberFormat="1" applyFont="1" applyBorder="1"/>
    <xf numFmtId="10" fontId="19" fillId="2" borderId="1" xfId="2" applyNumberFormat="1" applyFont="1" applyFill="1" applyBorder="1" applyAlignment="1">
      <alignment horizontal="right"/>
    </xf>
    <xf numFmtId="10" fontId="19" fillId="0" borderId="1" xfId="2" applyNumberFormat="1" applyFont="1" applyBorder="1" applyAlignment="1">
      <alignment vertical="center"/>
    </xf>
    <xf numFmtId="10" fontId="19" fillId="0" borderId="0" xfId="2" applyNumberFormat="1" applyFont="1" applyBorder="1"/>
    <xf numFmtId="10" fontId="0" fillId="0" borderId="11" xfId="0" applyNumberFormat="1" applyBorder="1"/>
    <xf numFmtId="0" fontId="19" fillId="0" borderId="0" xfId="0" applyFont="1"/>
    <xf numFmtId="10" fontId="0" fillId="0" borderId="1" xfId="2" applyNumberFormat="1" applyFont="1" applyFill="1" applyBorder="1" applyAlignment="1">
      <alignment vertical="center"/>
    </xf>
    <xf numFmtId="10" fontId="0" fillId="0" borderId="0" xfId="2" applyNumberFormat="1" applyFont="1" applyFill="1" applyBorder="1"/>
    <xf numFmtId="10" fontId="0" fillId="0" borderId="1" xfId="0" applyNumberFormat="1" applyBorder="1"/>
    <xf numFmtId="0" fontId="0" fillId="0" borderId="0" xfId="0" applyBorder="1" applyAlignment="1">
      <alignment vertical="center"/>
    </xf>
    <xf numFmtId="0" fontId="19" fillId="0" borderId="0" xfId="0" applyFont="1" applyBorder="1" applyAlignment="1">
      <alignment vertical="center"/>
    </xf>
    <xf numFmtId="10" fontId="0" fillId="0" borderId="0" xfId="2" applyNumberFormat="1" applyFont="1" applyBorder="1" applyAlignment="1">
      <alignment vertical="center"/>
    </xf>
    <xf numFmtId="0" fontId="17" fillId="0" borderId="0" xfId="0" applyFont="1" applyFill="1" applyBorder="1" applyAlignment="1">
      <alignment horizontal="left" wrapText="1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1" fillId="0" borderId="0" xfId="0" applyFont="1" applyBorder="1"/>
    <xf numFmtId="0" fontId="21" fillId="0" borderId="0" xfId="0" applyFont="1"/>
    <xf numFmtId="0" fontId="21" fillId="0" borderId="10" xfId="0" applyFont="1" applyBorder="1"/>
    <xf numFmtId="4" fontId="21" fillId="0" borderId="0" xfId="0" applyNumberFormat="1" applyFont="1" applyBorder="1"/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4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" fillId="0" borderId="0" xfId="0" applyFont="1" applyFill="1" applyBorder="1"/>
    <xf numFmtId="0" fontId="14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10" fontId="7" fillId="0" borderId="2" xfId="0" applyNumberFormat="1" applyFont="1" applyFill="1" applyBorder="1" applyAlignment="1">
      <alignment horizontal="left" vertical="center"/>
    </xf>
    <xf numFmtId="10" fontId="7" fillId="0" borderId="4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4" fontId="6" fillId="0" borderId="3" xfId="0" applyNumberFormat="1" applyFont="1" applyFill="1" applyBorder="1" applyAlignment="1">
      <alignment horizontal="left" vertical="center"/>
    </xf>
    <xf numFmtId="164" fontId="6" fillId="0" borderId="4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4" fillId="0" borderId="0" xfId="0" applyNumberFormat="1" applyFont="1" applyFill="1" applyAlignment="1">
      <alignment horizontal="left"/>
    </xf>
    <xf numFmtId="164" fontId="5" fillId="0" borderId="2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23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4" fillId="0" borderId="2" xfId="0" applyNumberFormat="1" applyFont="1" applyBorder="1" applyAlignment="1">
      <alignment horizontal="center" vertical="center"/>
    </xf>
    <xf numFmtId="0" fontId="25" fillId="0" borderId="3" xfId="0" applyNumberFormat="1" applyFont="1" applyBorder="1" applyAlignment="1">
      <alignment horizontal="center" vertical="center"/>
    </xf>
    <xf numFmtId="0" fontId="25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3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left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3">
    <cellStyle name="Normal" xfId="0" builtinId="0"/>
    <cellStyle name="Porcentagem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REFORMA%20QUADRA%20RENOVA&#199;&#195;O%20REV%2018%2004%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REFORMA%20QUADRA%20S&#195;O%20JOAQUIM%20REV%2018%2004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."/>
      <sheetName val="Cronograma"/>
      <sheetName val="Memória Calc."/>
      <sheetName val="BDI"/>
    </sheetNames>
    <sheetDataSet>
      <sheetData sheetId="0">
        <row r="1">
          <cell r="A1" t="str">
            <v>PREFEITURA MUNICIPAL DE CORAÇÃO DE JESUS-MG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</row>
        <row r="9">
          <cell r="A9">
            <v>1</v>
          </cell>
          <cell r="B9" t="str">
            <v>SERVIÇOS QUADRA / CAMPO SOCIETY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29">
          <cell r="A29" t="str">
            <v>Lucas Valdieric Oliveira Santos</v>
          </cell>
          <cell r="B29">
            <v>0</v>
          </cell>
          <cell r="C29">
            <v>0</v>
          </cell>
          <cell r="D29" t="str">
            <v>Robson Adalberto Mota Dias</v>
          </cell>
        </row>
        <row r="30">
          <cell r="A30" t="str">
            <v>Eng° Civil do município</v>
          </cell>
          <cell r="B30">
            <v>0</v>
          </cell>
          <cell r="C30">
            <v>0</v>
          </cell>
          <cell r="D30" t="str">
            <v>Prefeito Municipal de Coração de Jesus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."/>
      <sheetName val="Cronograma"/>
      <sheetName val="Memória Calc."/>
      <sheetName val="BDI"/>
    </sheetNames>
    <sheetDataSet>
      <sheetData sheetId="0">
        <row r="1">
          <cell r="A1" t="str">
            <v>PREFEITURA MUNICIPAL DE CORAÇÃO DE JESUS-MG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</row>
        <row r="3">
          <cell r="A3" t="str">
            <v>PROPONENTE: PREFEITURA MUNICIPAL DE CORAÇÃO DE JESUS - MG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</row>
        <row r="9">
          <cell r="B9" t="str">
            <v>SERVIÇOS QUADRA / CAMPO SOCIETY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C10" t="str">
            <v>FORNECIMENTO E COLOCAÇÃO DE PLACA DE OBRA EM CHAPA GALVANIZADA #26, ESP. 0,45 MM, PLOTADA COM ADESIVO VINÍLICO, AFIXADA COM REBITES 4,8X40 MM, EM ESTRUTURA METÁLICA DE METALON 20X20 MM, ESP. 1,25 MM, INCLUSIVE SUPORTE EM EUCALIPTO (PLACA 2 x 1M)</v>
          </cell>
        </row>
        <row r="11">
          <cell r="C11" t="str">
            <v>APICOAMENTO DE PISO CIMENTADO - PROFUNDIDADE ATÉ 1 CM (PREPARAÇÃO DO PISO ANTIGO PARA NOVO CONTRA-PISO)</v>
          </cell>
        </row>
        <row r="12">
          <cell r="C12" t="str">
            <v>CONTRAPISO DESEMPENADO COM ARGAMASSA, TRAÇO 1:3 (CIMENTO E AREIA), ESP. 30MM (NOVO CONTRA-PISO COM CAIMENTO DE 1% PARA UM SÓ LADO)</v>
          </cell>
        </row>
        <row r="13">
          <cell r="C13" t="str">
            <v>GRAMA SINTETICA ALTURA /ESPESSURA DE 52MM (2MM DE BASE E 50MM DE FIOS EXPOSTOS), BASE DUPLA REFORÇADA, 100% PE (POLIETILENO), FIO MILTIFIBRILADO, MINIMO DE 8.000 PONTOS POR M2, INCLUINDO FRETE E MAO DE OBRA DE INSTALACAO (FLUTUANTE, UNIAO DOS ROLOS COM TAPEDE 30CM, COLA PU, 30 KG/M2 DE AREIA CLASSIFICADA GRANULOMETRIA 40/45 OU 50/60 E 8 KG/M2 DE GRANULO DE BORRACHA SBR 0.8 PRETA MALHA 10 (0,7 A 2,0 MM)</v>
          </cell>
        </row>
        <row r="19">
          <cell r="C19" t="str">
            <v>LIMPEZA FINAL PARA ENTREGA DA OBRA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"/>
  <sheetViews>
    <sheetView view="pageBreakPreview" topLeftCell="A4" zoomScale="115" zoomScaleSheetLayoutView="115" zoomScalePageLayoutView="70" workbookViewId="0">
      <selection activeCell="K19" sqref="K19"/>
    </sheetView>
  </sheetViews>
  <sheetFormatPr defaultRowHeight="12.75" x14ac:dyDescent="0.2"/>
  <cols>
    <col min="1" max="1" width="6.42578125" style="7" customWidth="1"/>
    <col min="2" max="2" width="10.42578125" style="4" customWidth="1"/>
    <col min="3" max="3" width="62.42578125" style="6" customWidth="1"/>
    <col min="4" max="4" width="12" style="5" customWidth="1"/>
    <col min="5" max="5" width="8" style="5" customWidth="1"/>
    <col min="6" max="6" width="12.42578125" style="19" customWidth="1"/>
    <col min="7" max="7" width="12.42578125" style="17" customWidth="1"/>
    <col min="8" max="8" width="14.42578125" style="5" customWidth="1"/>
    <col min="9" max="16384" width="9.140625" style="6"/>
  </cols>
  <sheetData>
    <row r="1" spans="1:8" ht="68.25" customHeight="1" x14ac:dyDescent="0.2">
      <c r="A1" s="134" t="s">
        <v>62</v>
      </c>
      <c r="B1" s="135"/>
      <c r="C1" s="135"/>
      <c r="D1" s="135"/>
      <c r="E1" s="135"/>
      <c r="F1" s="135"/>
      <c r="G1" s="135"/>
      <c r="H1" s="135"/>
    </row>
    <row r="2" spans="1:8" ht="22.5" customHeight="1" x14ac:dyDescent="0.2">
      <c r="A2" s="133" t="s">
        <v>9</v>
      </c>
      <c r="B2" s="133"/>
      <c r="C2" s="133"/>
      <c r="D2" s="133"/>
      <c r="E2" s="133"/>
      <c r="F2" s="133"/>
      <c r="G2" s="133"/>
      <c r="H2" s="133"/>
    </row>
    <row r="3" spans="1:8" s="10" customFormat="1" ht="14.25" customHeight="1" x14ac:dyDescent="0.25">
      <c r="A3" s="145" t="s">
        <v>63</v>
      </c>
      <c r="B3" s="145"/>
      <c r="C3" s="145"/>
      <c r="D3" s="145"/>
      <c r="E3" s="145"/>
      <c r="F3" s="137" t="s">
        <v>26</v>
      </c>
      <c r="G3" s="137"/>
      <c r="H3" s="137"/>
    </row>
    <row r="4" spans="1:8" s="10" customFormat="1" ht="14.25" customHeight="1" x14ac:dyDescent="0.25">
      <c r="A4" s="138" t="s">
        <v>89</v>
      </c>
      <c r="B4" s="138"/>
      <c r="C4" s="138"/>
      <c r="D4" s="138"/>
      <c r="E4" s="138"/>
      <c r="F4" s="139" t="s">
        <v>95</v>
      </c>
      <c r="G4" s="139"/>
      <c r="H4" s="139"/>
    </row>
    <row r="5" spans="1:8" s="29" customFormat="1" ht="14.25" customHeight="1" x14ac:dyDescent="0.25">
      <c r="A5" s="138" t="s">
        <v>90</v>
      </c>
      <c r="B5" s="138"/>
      <c r="C5" s="138"/>
      <c r="D5" s="138"/>
      <c r="E5" s="138"/>
      <c r="F5" s="140" t="s">
        <v>7</v>
      </c>
      <c r="G5" s="141"/>
      <c r="H5" s="142"/>
    </row>
    <row r="6" spans="1:8" s="29" customFormat="1" ht="14.25" customHeight="1" x14ac:dyDescent="0.25">
      <c r="A6" s="30" t="s">
        <v>13</v>
      </c>
      <c r="B6" s="31"/>
      <c r="C6" s="146">
        <f>H15</f>
        <v>99990.440000000017</v>
      </c>
      <c r="D6" s="147"/>
      <c r="E6" s="148"/>
      <c r="F6" s="32" t="s">
        <v>8</v>
      </c>
      <c r="G6" s="143">
        <f>BDI!D20</f>
        <v>0.24029851670171576</v>
      </c>
      <c r="H6" s="144"/>
    </row>
    <row r="7" spans="1:8" s="28" customFormat="1" ht="6.75" customHeight="1" x14ac:dyDescent="0.2">
      <c r="A7" s="33"/>
      <c r="B7" s="27"/>
      <c r="C7" s="34"/>
      <c r="D7" s="35"/>
      <c r="E7" s="35"/>
      <c r="F7" s="36"/>
      <c r="G7" s="37"/>
      <c r="H7" s="35"/>
    </row>
    <row r="8" spans="1:8" s="42" customFormat="1" ht="26.25" customHeight="1" x14ac:dyDescent="0.25">
      <c r="A8" s="38" t="s">
        <v>0</v>
      </c>
      <c r="B8" s="39" t="s">
        <v>11</v>
      </c>
      <c r="C8" s="40" t="s">
        <v>1</v>
      </c>
      <c r="D8" s="39" t="s">
        <v>2</v>
      </c>
      <c r="E8" s="39" t="s">
        <v>27</v>
      </c>
      <c r="F8" s="41" t="s">
        <v>5</v>
      </c>
      <c r="G8" s="39" t="s">
        <v>6</v>
      </c>
      <c r="H8" s="39" t="s">
        <v>3</v>
      </c>
    </row>
    <row r="9" spans="1:8" s="28" customFormat="1" ht="13.5" x14ac:dyDescent="0.25">
      <c r="A9" s="46">
        <v>1</v>
      </c>
      <c r="B9" s="136" t="s">
        <v>71</v>
      </c>
      <c r="C9" s="136"/>
      <c r="D9" s="136"/>
      <c r="E9" s="136"/>
      <c r="F9" s="136"/>
      <c r="G9" s="136"/>
      <c r="H9" s="136"/>
    </row>
    <row r="10" spans="1:8" s="28" customFormat="1" ht="54" customHeight="1" x14ac:dyDescent="0.2">
      <c r="A10" s="71" t="s">
        <v>4</v>
      </c>
      <c r="B10" s="65" t="s">
        <v>72</v>
      </c>
      <c r="C10" s="73" t="s">
        <v>73</v>
      </c>
      <c r="D10" s="76">
        <v>2</v>
      </c>
      <c r="E10" s="127" t="s">
        <v>25</v>
      </c>
      <c r="F10" s="44">
        <v>303.81</v>
      </c>
      <c r="G10" s="44">
        <f t="shared" ref="G10:G14" si="0">ROUND(F10+(F10*$G$6),2)</f>
        <v>376.82</v>
      </c>
      <c r="H10" s="44">
        <f t="shared" ref="H10:H14" si="1">G10*D10</f>
        <v>753.64</v>
      </c>
    </row>
    <row r="11" spans="1:8" s="45" customFormat="1" ht="25.5" x14ac:dyDescent="0.25">
      <c r="A11" s="71" t="s">
        <v>28</v>
      </c>
      <c r="B11" s="47" t="s">
        <v>64</v>
      </c>
      <c r="C11" s="48" t="s">
        <v>65</v>
      </c>
      <c r="D11" s="76">
        <f>'Memória Calc.'!E10</f>
        <v>416</v>
      </c>
      <c r="E11" s="127" t="s">
        <v>25</v>
      </c>
      <c r="F11" s="44">
        <v>8.8800000000000008</v>
      </c>
      <c r="G11" s="44">
        <f t="shared" si="0"/>
        <v>11.01</v>
      </c>
      <c r="H11" s="44">
        <f t="shared" si="1"/>
        <v>4580.16</v>
      </c>
    </row>
    <row r="12" spans="1:8" s="43" customFormat="1" ht="25.5" x14ac:dyDescent="0.25">
      <c r="A12" s="71" t="s">
        <v>68</v>
      </c>
      <c r="B12" s="47" t="s">
        <v>93</v>
      </c>
      <c r="C12" s="49" t="s">
        <v>66</v>
      </c>
      <c r="D12" s="76">
        <f>D11</f>
        <v>416</v>
      </c>
      <c r="E12" s="77" t="s">
        <v>25</v>
      </c>
      <c r="F12" s="44">
        <v>40.39</v>
      </c>
      <c r="G12" s="44">
        <f t="shared" si="0"/>
        <v>50.1</v>
      </c>
      <c r="H12" s="44">
        <f t="shared" si="1"/>
        <v>20841.600000000002</v>
      </c>
    </row>
    <row r="13" spans="1:8" s="126" customFormat="1" ht="69" customHeight="1" x14ac:dyDescent="0.25">
      <c r="A13" s="71" t="s">
        <v>69</v>
      </c>
      <c r="B13" s="47" t="s">
        <v>35</v>
      </c>
      <c r="C13" s="49" t="s">
        <v>67</v>
      </c>
      <c r="D13" s="76">
        <f>D11</f>
        <v>416</v>
      </c>
      <c r="E13" s="77" t="s">
        <v>25</v>
      </c>
      <c r="F13" s="44">
        <v>136.5</v>
      </c>
      <c r="G13" s="44">
        <f t="shared" si="0"/>
        <v>169.3</v>
      </c>
      <c r="H13" s="44">
        <f t="shared" si="1"/>
        <v>70428.800000000003</v>
      </c>
    </row>
    <row r="14" spans="1:8" s="126" customFormat="1" ht="14.25" customHeight="1" x14ac:dyDescent="0.25">
      <c r="A14" s="71" t="s">
        <v>70</v>
      </c>
      <c r="B14" s="47" t="s">
        <v>91</v>
      </c>
      <c r="C14" s="48" t="s">
        <v>92</v>
      </c>
      <c r="D14" s="76">
        <f>D11</f>
        <v>416</v>
      </c>
      <c r="E14" s="77" t="s">
        <v>25</v>
      </c>
      <c r="F14" s="44">
        <v>6.56</v>
      </c>
      <c r="G14" s="44">
        <f t="shared" si="0"/>
        <v>8.14</v>
      </c>
      <c r="H14" s="44">
        <f t="shared" si="1"/>
        <v>3386.2400000000002</v>
      </c>
    </row>
    <row r="15" spans="1:8" s="1" customFormat="1" ht="15" customHeight="1" x14ac:dyDescent="0.25">
      <c r="A15" s="152" t="s">
        <v>10</v>
      </c>
      <c r="B15" s="152"/>
      <c r="C15" s="152"/>
      <c r="D15" s="152"/>
      <c r="E15" s="152"/>
      <c r="F15" s="152"/>
      <c r="G15" s="152"/>
      <c r="H15" s="16">
        <f>SUM(H10:H14)</f>
        <v>99990.440000000017</v>
      </c>
    </row>
    <row r="16" spans="1:8" s="45" customFormat="1" ht="13.5" x14ac:dyDescent="0.25">
      <c r="A16" s="153" t="s">
        <v>85</v>
      </c>
      <c r="B16" s="153"/>
      <c r="C16" s="153"/>
      <c r="D16" s="153"/>
      <c r="E16" s="153"/>
      <c r="F16" s="153"/>
      <c r="G16" s="153"/>
      <c r="H16" s="153"/>
    </row>
    <row r="17" spans="1:10" s="45" customFormat="1" ht="13.5" x14ac:dyDescent="0.25">
      <c r="A17" s="56"/>
      <c r="B17" s="56"/>
      <c r="C17" s="58"/>
      <c r="D17" s="59"/>
      <c r="E17" s="59"/>
      <c r="F17" s="59"/>
      <c r="G17" s="59"/>
      <c r="H17" s="59"/>
      <c r="I17" s="57"/>
      <c r="J17" s="57"/>
    </row>
    <row r="18" spans="1:10" s="1" customFormat="1" ht="13.5" x14ac:dyDescent="0.25">
      <c r="A18" s="60" t="s">
        <v>29</v>
      </c>
    </row>
    <row r="19" spans="1:10" s="1" customFormat="1" ht="13.5" x14ac:dyDescent="0.25">
      <c r="A19" s="154">
        <f>H15</f>
        <v>99990.440000000017</v>
      </c>
      <c r="B19" s="155"/>
      <c r="C19" s="156" t="s">
        <v>94</v>
      </c>
      <c r="D19" s="157"/>
      <c r="E19" s="51"/>
      <c r="F19" s="52"/>
      <c r="G19" s="33"/>
      <c r="H19" s="51"/>
    </row>
    <row r="20" spans="1:10" s="1" customFormat="1" ht="13.5" x14ac:dyDescent="0.25">
      <c r="A20" s="51"/>
      <c r="B20" s="51"/>
      <c r="C20" s="51"/>
      <c r="D20" s="55"/>
      <c r="E20" s="51"/>
      <c r="F20" s="52"/>
      <c r="G20" s="33"/>
      <c r="H20" s="51"/>
    </row>
    <row r="21" spans="1:10" s="1" customFormat="1" ht="13.5" x14ac:dyDescent="0.25">
      <c r="A21" s="158" t="s">
        <v>84</v>
      </c>
      <c r="B21" s="158"/>
      <c r="C21" s="158"/>
      <c r="D21" s="158"/>
      <c r="E21" s="158"/>
      <c r="F21" s="158"/>
      <c r="G21" s="158"/>
      <c r="H21" s="158"/>
    </row>
    <row r="22" spans="1:10" s="1" customFormat="1" ht="13.5" x14ac:dyDescent="0.25">
      <c r="A22" s="53"/>
      <c r="B22" s="53"/>
      <c r="C22" s="53"/>
      <c r="D22" s="53"/>
      <c r="E22" s="53"/>
      <c r="F22" s="53"/>
      <c r="G22" s="53"/>
      <c r="H22" s="53"/>
    </row>
    <row r="23" spans="1:10" s="1" customFormat="1" ht="15" customHeight="1" x14ac:dyDescent="0.25">
      <c r="A23" s="150" t="s">
        <v>12</v>
      </c>
      <c r="B23" s="150"/>
      <c r="C23" s="150"/>
      <c r="D23" s="150" t="s">
        <v>12</v>
      </c>
      <c r="E23" s="150"/>
      <c r="F23" s="150"/>
      <c r="G23" s="150"/>
      <c r="H23" s="150"/>
    </row>
    <row r="24" spans="1:10" s="1" customFormat="1" ht="15" customHeight="1" x14ac:dyDescent="0.25">
      <c r="A24" s="151" t="s">
        <v>74</v>
      </c>
      <c r="B24" s="151"/>
      <c r="C24" s="151"/>
      <c r="D24" s="151" t="s">
        <v>77</v>
      </c>
      <c r="E24" s="151"/>
      <c r="F24" s="151"/>
      <c r="G24" s="151"/>
      <c r="H24" s="151"/>
    </row>
    <row r="25" spans="1:10" s="1" customFormat="1" ht="14.25" customHeight="1" x14ac:dyDescent="0.25">
      <c r="A25" s="149" t="s">
        <v>75</v>
      </c>
      <c r="B25" s="149"/>
      <c r="C25" s="149"/>
      <c r="D25" s="149" t="s">
        <v>76</v>
      </c>
      <c r="E25" s="149"/>
      <c r="F25" s="149"/>
      <c r="G25" s="149"/>
      <c r="H25" s="149"/>
    </row>
    <row r="26" spans="1:10" s="1" customFormat="1" ht="13.5" x14ac:dyDescent="0.25">
      <c r="A26" s="7"/>
      <c r="B26" s="4"/>
      <c r="C26" s="6"/>
      <c r="D26" s="5"/>
      <c r="E26" s="5"/>
      <c r="F26" s="19"/>
      <c r="G26" s="17"/>
      <c r="H26" s="5"/>
    </row>
    <row r="27" spans="1:10" s="1" customFormat="1" ht="13.5" x14ac:dyDescent="0.25">
      <c r="A27" s="7"/>
      <c r="B27" s="4"/>
      <c r="C27" s="6"/>
      <c r="D27" s="5"/>
      <c r="E27" s="5"/>
      <c r="F27" s="19"/>
      <c r="G27" s="17"/>
      <c r="H27" s="5"/>
    </row>
    <row r="28" spans="1:10" s="1" customFormat="1" ht="13.5" x14ac:dyDescent="0.25">
      <c r="A28" s="7"/>
      <c r="B28" s="4"/>
      <c r="C28" s="22"/>
      <c r="D28" s="5"/>
      <c r="E28" s="5"/>
      <c r="F28" s="21"/>
      <c r="G28" s="17"/>
      <c r="H28" s="5"/>
    </row>
    <row r="29" spans="1:10" s="1" customFormat="1" x14ac:dyDescent="0.25">
      <c r="A29" s="8"/>
      <c r="B29" s="2"/>
      <c r="D29" s="9"/>
      <c r="E29" s="9"/>
      <c r="F29" s="20"/>
      <c r="G29" s="18"/>
      <c r="H29" s="9"/>
    </row>
    <row r="30" spans="1:10" s="1" customFormat="1" x14ac:dyDescent="0.25">
      <c r="A30" s="8"/>
      <c r="B30" s="2"/>
      <c r="D30" s="9"/>
      <c r="E30" s="9"/>
      <c r="F30" s="20"/>
      <c r="G30" s="18"/>
      <c r="H30" s="9"/>
    </row>
    <row r="31" spans="1:10" s="1" customFormat="1" x14ac:dyDescent="0.25">
      <c r="A31" s="8"/>
      <c r="B31" s="2"/>
      <c r="D31" s="9"/>
      <c r="E31" s="9"/>
      <c r="F31" s="20"/>
      <c r="G31" s="18"/>
      <c r="H31" s="9"/>
    </row>
    <row r="32" spans="1:10" s="1" customFormat="1" x14ac:dyDescent="0.25">
      <c r="A32" s="8"/>
      <c r="B32" s="2"/>
      <c r="C32" s="5"/>
      <c r="D32" s="9"/>
      <c r="E32" s="9"/>
      <c r="F32" s="20"/>
      <c r="G32" s="18"/>
      <c r="H32" s="9"/>
    </row>
    <row r="33" spans="1:8" s="1" customFormat="1" x14ac:dyDescent="0.25">
      <c r="A33" s="8"/>
      <c r="B33" s="2"/>
      <c r="D33" s="9"/>
      <c r="E33" s="9"/>
      <c r="F33" s="20"/>
      <c r="G33" s="18"/>
      <c r="H33" s="9"/>
    </row>
    <row r="34" spans="1:8" s="1" customFormat="1" x14ac:dyDescent="0.25">
      <c r="A34" s="8"/>
      <c r="B34" s="2"/>
      <c r="D34" s="9"/>
      <c r="E34" s="9"/>
      <c r="F34" s="20"/>
      <c r="G34" s="18"/>
      <c r="H34" s="9"/>
    </row>
    <row r="35" spans="1:8" s="1" customFormat="1" x14ac:dyDescent="0.25">
      <c r="A35" s="8"/>
      <c r="B35" s="2"/>
      <c r="D35" s="9"/>
      <c r="E35" s="9"/>
      <c r="F35" s="20"/>
      <c r="G35" s="18"/>
      <c r="H35" s="9"/>
    </row>
    <row r="36" spans="1:8" s="1" customFormat="1" x14ac:dyDescent="0.25">
      <c r="A36" s="8"/>
      <c r="B36" s="2"/>
      <c r="D36" s="9"/>
      <c r="E36" s="9"/>
      <c r="F36" s="20"/>
      <c r="G36" s="18"/>
      <c r="H36" s="9"/>
    </row>
    <row r="37" spans="1:8" s="1" customFormat="1" x14ac:dyDescent="0.25">
      <c r="A37" s="8"/>
      <c r="B37" s="2"/>
      <c r="D37" s="9"/>
      <c r="E37" s="9"/>
      <c r="F37" s="20"/>
      <c r="G37" s="18"/>
      <c r="H37" s="9"/>
    </row>
    <row r="38" spans="1:8" s="1" customFormat="1" x14ac:dyDescent="0.25">
      <c r="A38" s="8"/>
      <c r="B38" s="2"/>
      <c r="D38" s="9"/>
      <c r="E38" s="9"/>
      <c r="F38" s="20"/>
      <c r="G38" s="18"/>
      <c r="H38" s="9"/>
    </row>
    <row r="39" spans="1:8" s="1" customFormat="1" x14ac:dyDescent="0.25">
      <c r="A39" s="8"/>
      <c r="B39" s="2"/>
      <c r="D39" s="9"/>
      <c r="E39" s="9"/>
      <c r="F39" s="20"/>
      <c r="G39" s="18"/>
      <c r="H39" s="9"/>
    </row>
    <row r="40" spans="1:8" s="1" customFormat="1" x14ac:dyDescent="0.25">
      <c r="A40" s="8"/>
      <c r="B40" s="2"/>
      <c r="D40" s="9"/>
      <c r="E40" s="9"/>
      <c r="F40" s="20"/>
      <c r="G40" s="18"/>
      <c r="H40" s="9"/>
    </row>
    <row r="41" spans="1:8" s="1" customFormat="1" x14ac:dyDescent="0.25">
      <c r="A41" s="8"/>
      <c r="B41" s="2"/>
      <c r="D41" s="9"/>
      <c r="E41" s="9"/>
      <c r="F41" s="20"/>
      <c r="G41" s="18"/>
      <c r="H41" s="9"/>
    </row>
    <row r="42" spans="1:8" s="1" customFormat="1" x14ac:dyDescent="0.25">
      <c r="A42" s="8"/>
      <c r="B42" s="2"/>
      <c r="D42" s="9"/>
      <c r="E42" s="9"/>
      <c r="F42" s="20"/>
      <c r="G42" s="18"/>
      <c r="H42" s="9"/>
    </row>
    <row r="43" spans="1:8" s="1" customFormat="1" x14ac:dyDescent="0.25">
      <c r="A43" s="8"/>
      <c r="B43" s="2"/>
      <c r="D43" s="9"/>
      <c r="E43" s="9"/>
      <c r="F43" s="20"/>
      <c r="G43" s="18"/>
      <c r="H43" s="9"/>
    </row>
    <row r="44" spans="1:8" s="1" customFormat="1" x14ac:dyDescent="0.25">
      <c r="A44" s="8"/>
      <c r="B44" s="2"/>
      <c r="D44" s="9"/>
      <c r="E44" s="9"/>
      <c r="F44" s="20"/>
      <c r="G44" s="18"/>
      <c r="H44" s="9"/>
    </row>
    <row r="45" spans="1:8" s="1" customFormat="1" x14ac:dyDescent="0.25">
      <c r="A45" s="8"/>
      <c r="B45" s="2"/>
      <c r="D45" s="9"/>
      <c r="E45" s="9"/>
      <c r="F45" s="20"/>
      <c r="G45" s="18"/>
      <c r="H45" s="9"/>
    </row>
    <row r="46" spans="1:8" s="1" customFormat="1" x14ac:dyDescent="0.25">
      <c r="A46" s="8"/>
      <c r="B46" s="2"/>
      <c r="D46" s="9"/>
      <c r="E46" s="9"/>
      <c r="F46" s="20"/>
      <c r="G46" s="18"/>
      <c r="H46" s="9"/>
    </row>
    <row r="47" spans="1:8" s="1" customFormat="1" x14ac:dyDescent="0.25">
      <c r="A47" s="8"/>
      <c r="B47" s="2"/>
      <c r="D47" s="9"/>
      <c r="E47" s="9"/>
      <c r="F47" s="20"/>
      <c r="G47" s="18"/>
      <c r="H47" s="9"/>
    </row>
    <row r="48" spans="1:8" s="1" customFormat="1" x14ac:dyDescent="0.25">
      <c r="A48" s="8"/>
      <c r="B48" s="2"/>
      <c r="D48" s="9"/>
      <c r="E48" s="9"/>
      <c r="F48" s="20"/>
      <c r="G48" s="18"/>
      <c r="H48" s="9"/>
    </row>
    <row r="49" spans="1:8" s="1" customFormat="1" x14ac:dyDescent="0.25">
      <c r="A49" s="8"/>
      <c r="B49" s="2"/>
      <c r="D49" s="9"/>
      <c r="E49" s="9"/>
      <c r="F49" s="20"/>
      <c r="G49" s="18"/>
      <c r="H49" s="9"/>
    </row>
    <row r="50" spans="1:8" s="1" customFormat="1" x14ac:dyDescent="0.25">
      <c r="A50" s="8"/>
      <c r="B50" s="2"/>
      <c r="D50" s="9"/>
      <c r="E50" s="9"/>
      <c r="F50" s="20"/>
      <c r="G50" s="18"/>
      <c r="H50" s="9"/>
    </row>
    <row r="51" spans="1:8" s="1" customFormat="1" x14ac:dyDescent="0.25">
      <c r="A51" s="8"/>
      <c r="B51" s="2"/>
      <c r="D51" s="9"/>
      <c r="E51" s="9"/>
      <c r="F51" s="20"/>
      <c r="G51" s="18"/>
      <c r="H51" s="9"/>
    </row>
    <row r="52" spans="1:8" s="1" customFormat="1" x14ac:dyDescent="0.25">
      <c r="A52" s="8"/>
      <c r="B52" s="2"/>
      <c r="D52" s="9"/>
      <c r="E52" s="9"/>
      <c r="F52" s="20"/>
      <c r="G52" s="18"/>
      <c r="H52" s="9"/>
    </row>
    <row r="53" spans="1:8" s="1" customFormat="1" x14ac:dyDescent="0.25">
      <c r="A53" s="8"/>
      <c r="B53" s="2"/>
      <c r="D53" s="9"/>
      <c r="E53" s="9"/>
      <c r="F53" s="20"/>
      <c r="G53" s="18"/>
      <c r="H53" s="9"/>
    </row>
    <row r="54" spans="1:8" s="1" customFormat="1" x14ac:dyDescent="0.25">
      <c r="A54" s="8"/>
      <c r="B54" s="2"/>
      <c r="D54" s="9"/>
      <c r="E54" s="9"/>
      <c r="F54" s="20"/>
      <c r="G54" s="18"/>
      <c r="H54" s="9"/>
    </row>
    <row r="55" spans="1:8" s="1" customFormat="1" x14ac:dyDescent="0.25">
      <c r="A55" s="8"/>
      <c r="B55" s="2"/>
      <c r="D55" s="9"/>
      <c r="E55" s="9"/>
      <c r="F55" s="20"/>
      <c r="G55" s="18"/>
      <c r="H55" s="9"/>
    </row>
    <row r="56" spans="1:8" s="1" customFormat="1" x14ac:dyDescent="0.25">
      <c r="A56" s="8"/>
      <c r="B56" s="2"/>
      <c r="D56" s="9"/>
      <c r="E56" s="9"/>
      <c r="F56" s="20"/>
      <c r="G56" s="18"/>
      <c r="H56" s="9"/>
    </row>
    <row r="57" spans="1:8" s="1" customFormat="1" x14ac:dyDescent="0.25">
      <c r="A57" s="8"/>
      <c r="B57" s="2"/>
      <c r="D57" s="9"/>
      <c r="E57" s="9"/>
      <c r="F57" s="20"/>
      <c r="G57" s="18"/>
      <c r="H57" s="9"/>
    </row>
    <row r="58" spans="1:8" s="1" customFormat="1" x14ac:dyDescent="0.25">
      <c r="A58" s="8"/>
      <c r="B58" s="2"/>
      <c r="D58" s="9"/>
      <c r="E58" s="9"/>
      <c r="F58" s="20"/>
      <c r="G58" s="18"/>
      <c r="H58" s="9"/>
    </row>
    <row r="59" spans="1:8" s="1" customFormat="1" x14ac:dyDescent="0.25">
      <c r="A59" s="8"/>
      <c r="B59" s="2"/>
      <c r="D59" s="9"/>
      <c r="E59" s="9"/>
      <c r="F59" s="20"/>
      <c r="G59" s="18"/>
      <c r="H59" s="9"/>
    </row>
    <row r="60" spans="1:8" s="1" customFormat="1" x14ac:dyDescent="0.25">
      <c r="A60" s="8"/>
      <c r="B60" s="2"/>
      <c r="D60" s="9"/>
      <c r="E60" s="9"/>
      <c r="F60" s="20"/>
      <c r="G60" s="18"/>
      <c r="H60" s="9"/>
    </row>
    <row r="61" spans="1:8" s="1" customFormat="1" x14ac:dyDescent="0.25">
      <c r="A61" s="8"/>
      <c r="B61" s="2"/>
      <c r="D61" s="9"/>
      <c r="E61" s="9"/>
      <c r="F61" s="20"/>
      <c r="G61" s="18"/>
      <c r="H61" s="9"/>
    </row>
    <row r="62" spans="1:8" s="1" customFormat="1" x14ac:dyDescent="0.25">
      <c r="A62" s="8"/>
      <c r="B62" s="2"/>
      <c r="D62" s="9"/>
      <c r="E62" s="9"/>
      <c r="F62" s="20"/>
      <c r="G62" s="18"/>
      <c r="H62" s="9"/>
    </row>
    <row r="63" spans="1:8" s="1" customFormat="1" x14ac:dyDescent="0.25">
      <c r="A63" s="8"/>
      <c r="B63" s="2"/>
      <c r="D63" s="9"/>
      <c r="E63" s="9"/>
      <c r="F63" s="20"/>
      <c r="G63" s="18"/>
      <c r="H63" s="9"/>
    </row>
    <row r="64" spans="1:8" s="1" customFormat="1" x14ac:dyDescent="0.25">
      <c r="A64" s="8"/>
      <c r="B64" s="2"/>
      <c r="D64" s="9"/>
      <c r="E64" s="9"/>
      <c r="F64" s="20"/>
      <c r="G64" s="18"/>
      <c r="H64" s="9"/>
    </row>
    <row r="65" spans="1:8" s="1" customFormat="1" x14ac:dyDescent="0.25">
      <c r="A65" s="8"/>
      <c r="B65" s="2"/>
      <c r="D65" s="9"/>
      <c r="E65" s="9"/>
      <c r="F65" s="20"/>
      <c r="G65" s="18"/>
      <c r="H65" s="9"/>
    </row>
    <row r="66" spans="1:8" s="1" customFormat="1" x14ac:dyDescent="0.25">
      <c r="A66" s="8"/>
      <c r="B66" s="2"/>
      <c r="D66" s="9"/>
      <c r="E66" s="9"/>
      <c r="F66" s="20"/>
      <c r="G66" s="18"/>
      <c r="H66" s="9"/>
    </row>
    <row r="67" spans="1:8" s="1" customFormat="1" x14ac:dyDescent="0.25">
      <c r="A67" s="8"/>
      <c r="B67" s="2"/>
      <c r="D67" s="9"/>
      <c r="E67" s="9"/>
      <c r="F67" s="20"/>
      <c r="G67" s="18"/>
      <c r="H67" s="9"/>
    </row>
    <row r="68" spans="1:8" s="1" customFormat="1" x14ac:dyDescent="0.25">
      <c r="A68" s="8"/>
      <c r="B68" s="2"/>
      <c r="D68" s="9"/>
      <c r="E68" s="9"/>
      <c r="F68" s="20"/>
      <c r="G68" s="18"/>
      <c r="H68" s="9"/>
    </row>
    <row r="69" spans="1:8" s="1" customFormat="1" x14ac:dyDescent="0.25">
      <c r="A69" s="8"/>
      <c r="B69" s="2"/>
      <c r="D69" s="9"/>
      <c r="E69" s="9"/>
      <c r="F69" s="20"/>
      <c r="G69" s="18"/>
      <c r="H69" s="9"/>
    </row>
    <row r="70" spans="1:8" s="1" customFormat="1" x14ac:dyDescent="0.25">
      <c r="A70" s="8"/>
      <c r="B70" s="2"/>
      <c r="D70" s="9"/>
      <c r="E70" s="9"/>
      <c r="F70" s="20"/>
      <c r="G70" s="18"/>
      <c r="H70" s="9"/>
    </row>
    <row r="71" spans="1:8" s="1" customFormat="1" x14ac:dyDescent="0.25">
      <c r="A71" s="8"/>
      <c r="B71" s="2"/>
      <c r="D71" s="9"/>
      <c r="E71" s="9"/>
      <c r="F71" s="20"/>
      <c r="G71" s="18"/>
      <c r="H71" s="9"/>
    </row>
    <row r="72" spans="1:8" s="1" customFormat="1" x14ac:dyDescent="0.25">
      <c r="A72" s="8"/>
      <c r="B72" s="2"/>
      <c r="D72" s="9"/>
      <c r="E72" s="9"/>
      <c r="F72" s="20"/>
      <c r="G72" s="18"/>
      <c r="H72" s="9"/>
    </row>
    <row r="73" spans="1:8" s="1" customFormat="1" x14ac:dyDescent="0.25">
      <c r="A73" s="8"/>
      <c r="B73" s="2"/>
      <c r="D73" s="9"/>
      <c r="E73" s="9"/>
      <c r="F73" s="20"/>
      <c r="G73" s="18"/>
      <c r="H73" s="9"/>
    </row>
    <row r="74" spans="1:8" s="1" customFormat="1" x14ac:dyDescent="0.25">
      <c r="A74" s="8"/>
      <c r="B74" s="2"/>
      <c r="D74" s="9"/>
      <c r="E74" s="9"/>
      <c r="F74" s="20"/>
      <c r="G74" s="18"/>
      <c r="H74" s="9"/>
    </row>
    <row r="75" spans="1:8" s="1" customFormat="1" x14ac:dyDescent="0.25">
      <c r="A75" s="8"/>
      <c r="B75" s="2"/>
      <c r="D75" s="9"/>
      <c r="E75" s="9"/>
      <c r="F75" s="20"/>
      <c r="G75" s="18"/>
      <c r="H75" s="9"/>
    </row>
    <row r="76" spans="1:8" s="1" customFormat="1" x14ac:dyDescent="0.25">
      <c r="A76" s="8"/>
      <c r="B76" s="2"/>
      <c r="D76" s="9"/>
      <c r="E76" s="9"/>
      <c r="F76" s="20"/>
      <c r="G76" s="18"/>
      <c r="H76" s="9"/>
    </row>
    <row r="77" spans="1:8" s="1" customFormat="1" x14ac:dyDescent="0.25">
      <c r="A77" s="8"/>
      <c r="B77" s="2"/>
      <c r="D77" s="9"/>
      <c r="E77" s="9"/>
      <c r="F77" s="20"/>
      <c r="G77" s="18"/>
      <c r="H77" s="9"/>
    </row>
    <row r="78" spans="1:8" s="1" customFormat="1" x14ac:dyDescent="0.25">
      <c r="A78" s="8"/>
      <c r="B78" s="2"/>
      <c r="D78" s="9"/>
      <c r="E78" s="9"/>
      <c r="F78" s="20"/>
      <c r="G78" s="18"/>
      <c r="H78" s="9"/>
    </row>
    <row r="79" spans="1:8" s="1" customFormat="1" x14ac:dyDescent="0.25">
      <c r="A79" s="8"/>
      <c r="B79" s="2"/>
      <c r="D79" s="9"/>
      <c r="E79" s="9"/>
      <c r="F79" s="20"/>
      <c r="G79" s="18"/>
      <c r="H79" s="9"/>
    </row>
    <row r="80" spans="1:8" s="1" customFormat="1" x14ac:dyDescent="0.25">
      <c r="A80" s="8"/>
      <c r="B80" s="2"/>
      <c r="D80" s="9"/>
      <c r="E80" s="9"/>
      <c r="F80" s="20"/>
      <c r="G80" s="18"/>
      <c r="H80" s="9"/>
    </row>
    <row r="81" spans="1:8" s="1" customFormat="1" x14ac:dyDescent="0.25">
      <c r="A81" s="8"/>
      <c r="B81" s="2"/>
      <c r="D81" s="9"/>
      <c r="E81" s="9"/>
      <c r="F81" s="20"/>
      <c r="G81" s="18"/>
      <c r="H81" s="9"/>
    </row>
    <row r="82" spans="1:8" s="1" customFormat="1" x14ac:dyDescent="0.25">
      <c r="A82" s="8"/>
      <c r="B82" s="2"/>
      <c r="D82" s="9"/>
      <c r="E82" s="9"/>
      <c r="F82" s="20"/>
      <c r="G82" s="18"/>
      <c r="H82" s="9"/>
    </row>
    <row r="83" spans="1:8" s="1" customFormat="1" x14ac:dyDescent="0.25">
      <c r="A83" s="8"/>
      <c r="B83" s="2"/>
      <c r="D83" s="9"/>
      <c r="E83" s="9"/>
      <c r="F83" s="20"/>
      <c r="G83" s="18"/>
      <c r="H83" s="9"/>
    </row>
    <row r="84" spans="1:8" s="1" customFormat="1" x14ac:dyDescent="0.25">
      <c r="A84" s="8"/>
      <c r="B84" s="2"/>
      <c r="D84" s="9"/>
      <c r="E84" s="9"/>
      <c r="F84" s="20"/>
      <c r="G84" s="18"/>
      <c r="H84" s="9"/>
    </row>
    <row r="85" spans="1:8" s="1" customFormat="1" x14ac:dyDescent="0.25">
      <c r="A85" s="8"/>
      <c r="B85" s="2"/>
      <c r="D85" s="9"/>
      <c r="E85" s="9"/>
      <c r="F85" s="20"/>
      <c r="G85" s="18"/>
      <c r="H85" s="9"/>
    </row>
    <row r="86" spans="1:8" s="1" customFormat="1" x14ac:dyDescent="0.25">
      <c r="A86" s="8"/>
      <c r="B86" s="2"/>
      <c r="D86" s="9"/>
      <c r="E86" s="9"/>
      <c r="F86" s="20"/>
      <c r="G86" s="18"/>
      <c r="H86" s="9"/>
    </row>
    <row r="87" spans="1:8" s="1" customFormat="1" x14ac:dyDescent="0.25">
      <c r="A87" s="8"/>
      <c r="B87" s="2"/>
      <c r="D87" s="9"/>
      <c r="E87" s="9"/>
      <c r="F87" s="20"/>
      <c r="G87" s="18"/>
      <c r="H87" s="9"/>
    </row>
    <row r="88" spans="1:8" s="1" customFormat="1" x14ac:dyDescent="0.25">
      <c r="A88" s="8"/>
      <c r="B88" s="2"/>
      <c r="D88" s="9"/>
      <c r="E88" s="9"/>
      <c r="F88" s="20"/>
      <c r="G88" s="18"/>
      <c r="H88" s="9"/>
    </row>
    <row r="89" spans="1:8" s="1" customFormat="1" x14ac:dyDescent="0.25">
      <c r="A89" s="8"/>
      <c r="B89" s="2"/>
      <c r="D89" s="9"/>
      <c r="E89" s="9"/>
      <c r="F89" s="20"/>
      <c r="G89" s="18"/>
      <c r="H89" s="9"/>
    </row>
    <row r="90" spans="1:8" s="1" customFormat="1" x14ac:dyDescent="0.25">
      <c r="A90" s="8"/>
      <c r="B90" s="2"/>
      <c r="D90" s="9"/>
      <c r="E90" s="9"/>
      <c r="F90" s="20"/>
      <c r="G90" s="18"/>
      <c r="H90" s="9"/>
    </row>
    <row r="91" spans="1:8" s="1" customFormat="1" x14ac:dyDescent="0.25">
      <c r="A91" s="8"/>
      <c r="B91" s="2"/>
      <c r="D91" s="9"/>
      <c r="E91" s="9"/>
      <c r="F91" s="20"/>
      <c r="G91" s="18"/>
      <c r="H91" s="9"/>
    </row>
    <row r="92" spans="1:8" s="1" customFormat="1" x14ac:dyDescent="0.25">
      <c r="A92" s="8"/>
      <c r="B92" s="2"/>
      <c r="D92" s="9"/>
      <c r="E92" s="9"/>
      <c r="F92" s="20"/>
      <c r="G92" s="18"/>
      <c r="H92" s="9"/>
    </row>
    <row r="93" spans="1:8" s="1" customFormat="1" x14ac:dyDescent="0.25">
      <c r="A93" s="8"/>
      <c r="B93" s="2"/>
      <c r="D93" s="9"/>
      <c r="E93" s="9"/>
      <c r="F93" s="20"/>
      <c r="G93" s="18"/>
      <c r="H93" s="9"/>
    </row>
    <row r="94" spans="1:8" s="1" customFormat="1" x14ac:dyDescent="0.25">
      <c r="A94" s="8"/>
      <c r="B94" s="2"/>
      <c r="D94" s="9"/>
      <c r="E94" s="9"/>
      <c r="F94" s="20"/>
      <c r="G94" s="18"/>
      <c r="H94" s="9"/>
    </row>
    <row r="95" spans="1:8" s="1" customFormat="1" x14ac:dyDescent="0.25">
      <c r="A95" s="8"/>
      <c r="B95" s="2"/>
      <c r="D95" s="9"/>
      <c r="E95" s="9"/>
      <c r="F95" s="20"/>
      <c r="G95" s="18"/>
      <c r="H95" s="9"/>
    </row>
    <row r="96" spans="1:8" s="1" customFormat="1" x14ac:dyDescent="0.25">
      <c r="A96" s="8"/>
      <c r="B96" s="2"/>
      <c r="D96" s="9"/>
      <c r="E96" s="9"/>
      <c r="F96" s="20"/>
      <c r="G96" s="18"/>
      <c r="H96" s="9"/>
    </row>
    <row r="97" spans="1:8" s="1" customFormat="1" x14ac:dyDescent="0.25">
      <c r="A97" s="8"/>
      <c r="B97" s="2"/>
      <c r="D97" s="9"/>
      <c r="E97" s="9"/>
      <c r="F97" s="20"/>
      <c r="G97" s="18"/>
      <c r="H97" s="9"/>
    </row>
    <row r="98" spans="1:8" s="1" customFormat="1" x14ac:dyDescent="0.25">
      <c r="A98" s="8"/>
      <c r="B98" s="2"/>
      <c r="D98" s="9"/>
      <c r="E98" s="9"/>
      <c r="F98" s="20"/>
      <c r="G98" s="18"/>
      <c r="H98" s="9"/>
    </row>
    <row r="99" spans="1:8" s="1" customFormat="1" x14ac:dyDescent="0.25">
      <c r="A99" s="8"/>
      <c r="B99" s="2"/>
      <c r="D99" s="9"/>
      <c r="E99" s="9"/>
      <c r="F99" s="20"/>
      <c r="G99" s="18"/>
      <c r="H99" s="9"/>
    </row>
    <row r="100" spans="1:8" s="1" customFormat="1" x14ac:dyDescent="0.25">
      <c r="A100" s="8"/>
      <c r="B100" s="2"/>
      <c r="D100" s="9"/>
      <c r="E100" s="9"/>
      <c r="F100" s="20"/>
      <c r="G100" s="18"/>
      <c r="H100" s="9"/>
    </row>
    <row r="101" spans="1:8" s="1" customFormat="1" x14ac:dyDescent="0.25">
      <c r="A101" s="8"/>
      <c r="B101" s="2"/>
      <c r="D101" s="9"/>
      <c r="E101" s="9"/>
      <c r="F101" s="20"/>
      <c r="G101" s="18"/>
      <c r="H101" s="9"/>
    </row>
    <row r="102" spans="1:8" s="1" customFormat="1" x14ac:dyDescent="0.25">
      <c r="A102" s="8"/>
      <c r="B102" s="2"/>
      <c r="D102" s="9"/>
      <c r="E102" s="9"/>
      <c r="F102" s="20"/>
      <c r="G102" s="18"/>
      <c r="H102" s="9"/>
    </row>
    <row r="103" spans="1:8" s="1" customFormat="1" x14ac:dyDescent="0.25">
      <c r="A103" s="8"/>
      <c r="B103" s="2"/>
      <c r="D103" s="9"/>
      <c r="E103" s="9"/>
      <c r="F103" s="20"/>
      <c r="G103" s="18"/>
      <c r="H103" s="9"/>
    </row>
    <row r="104" spans="1:8" s="1" customFormat="1" x14ac:dyDescent="0.25">
      <c r="A104" s="8"/>
      <c r="B104" s="2"/>
      <c r="D104" s="9"/>
      <c r="E104" s="9"/>
      <c r="F104" s="20"/>
      <c r="G104" s="18"/>
      <c r="H104" s="9"/>
    </row>
  </sheetData>
  <mergeCells count="22">
    <mergeCell ref="D25:H25"/>
    <mergeCell ref="A23:C23"/>
    <mergeCell ref="A24:C24"/>
    <mergeCell ref="A25:C25"/>
    <mergeCell ref="A15:G15"/>
    <mergeCell ref="A16:H16"/>
    <mergeCell ref="D23:H23"/>
    <mergeCell ref="D24:H24"/>
    <mergeCell ref="A19:B19"/>
    <mergeCell ref="C19:D19"/>
    <mergeCell ref="A21:H21"/>
    <mergeCell ref="A2:H2"/>
    <mergeCell ref="A1:H1"/>
    <mergeCell ref="B9:H9"/>
    <mergeCell ref="F3:H3"/>
    <mergeCell ref="A4:E4"/>
    <mergeCell ref="F4:H4"/>
    <mergeCell ref="A5:E5"/>
    <mergeCell ref="F5:H5"/>
    <mergeCell ref="G6:H6"/>
    <mergeCell ref="A3:E3"/>
    <mergeCell ref="C6:E6"/>
  </mergeCells>
  <pageMargins left="0.31496062992125984" right="0" top="0.59055118110236227" bottom="0.59055118110236227" header="0.31496062992125984" footer="0.31496062992125984"/>
  <pageSetup paperSize="9" scale="93" orientation="landscape" horizontalDpi="4294967293" verticalDpi="4294967293" r:id="rId1"/>
  <headerFooter>
    <oddFooter>&amp;C&amp;"Arial Narrow,Normal"&amp;7Página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SheetLayoutView="100" workbookViewId="0">
      <selection activeCell="L14" sqref="L14"/>
    </sheetView>
  </sheetViews>
  <sheetFormatPr defaultRowHeight="16.5" x14ac:dyDescent="0.3"/>
  <cols>
    <col min="1" max="1" width="6.85546875" style="3" customWidth="1"/>
    <col min="2" max="2" width="35.7109375" style="3" customWidth="1"/>
    <col min="3" max="3" width="13.42578125" style="3" customWidth="1"/>
    <col min="4" max="4" width="14.28515625" style="3" customWidth="1"/>
    <col min="5" max="10" width="11.140625" style="3" customWidth="1"/>
    <col min="11" max="16384" width="9.140625" style="3"/>
  </cols>
  <sheetData>
    <row r="1" spans="1:10" ht="72" customHeight="1" x14ac:dyDescent="0.3">
      <c r="A1" s="159" t="str">
        <f>'[1]Planilha Orç.'!A1:H1</f>
        <v>PREFEITURA MUNICIPAL DE CORAÇÃO DE JESUS-MG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15.75" customHeight="1" x14ac:dyDescent="0.3">
      <c r="A2" s="133" t="s">
        <v>14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13.5" customHeight="1" x14ac:dyDescent="0.3">
      <c r="A3" s="145" t="str">
        <f>'Planilha Orç.'!A3:E3</f>
        <v>PROPONENTE: PREFEITURA MUNICIPAL DE CORAÇÃO DE JESUS - MG</v>
      </c>
      <c r="B3" s="145"/>
      <c r="C3" s="145"/>
      <c r="D3" s="145"/>
      <c r="E3" s="137" t="str">
        <f>'Planilha Orç.'!F3</f>
        <v xml:space="preserve">CNPJ: 01.612.474/0001-57 </v>
      </c>
      <c r="F3" s="137"/>
      <c r="G3" s="137"/>
      <c r="H3" s="161" t="s">
        <v>86</v>
      </c>
      <c r="I3" s="162"/>
      <c r="J3" s="163"/>
    </row>
    <row r="4" spans="1:10" ht="13.5" customHeight="1" x14ac:dyDescent="0.3">
      <c r="A4" s="138" t="str">
        <f>'Planilha Orç.'!A4:E4</f>
        <v>OBRA: REFORMA DE QUADRA PARA CAMPO DE GRAMA SINTÉTICA DA QUADRA DA ESCOLA DE OLIVEIRA DO NORTE</v>
      </c>
      <c r="B4" s="138"/>
      <c r="C4" s="138"/>
      <c r="D4" s="138"/>
      <c r="E4" s="139" t="s">
        <v>78</v>
      </c>
      <c r="F4" s="139"/>
      <c r="G4" s="139"/>
      <c r="H4" s="164" t="s">
        <v>18</v>
      </c>
      <c r="I4" s="165"/>
      <c r="J4" s="50">
        <f>D11</f>
        <v>99990.440000000017</v>
      </c>
    </row>
    <row r="5" spans="1:10" ht="6.75" customHeight="1" x14ac:dyDescent="0.3"/>
    <row r="6" spans="1:10" ht="13.5" customHeight="1" x14ac:dyDescent="0.3">
      <c r="A6" s="168" t="s">
        <v>0</v>
      </c>
      <c r="B6" s="169" t="s">
        <v>15</v>
      </c>
      <c r="C6" s="169" t="s">
        <v>16</v>
      </c>
      <c r="D6" s="169" t="s">
        <v>17</v>
      </c>
      <c r="E6" s="170" t="s">
        <v>19</v>
      </c>
      <c r="F6" s="170"/>
      <c r="G6" s="170"/>
      <c r="H6" s="170"/>
      <c r="I6" s="170"/>
      <c r="J6" s="170"/>
    </row>
    <row r="7" spans="1:10" ht="13.5" customHeight="1" x14ac:dyDescent="0.3">
      <c r="A7" s="168"/>
      <c r="B7" s="169"/>
      <c r="C7" s="169"/>
      <c r="D7" s="169"/>
      <c r="E7" s="13" t="s">
        <v>20</v>
      </c>
      <c r="F7" s="123" t="s">
        <v>21</v>
      </c>
      <c r="G7" s="13"/>
      <c r="H7" s="13"/>
      <c r="I7" s="13"/>
      <c r="J7" s="123"/>
    </row>
    <row r="8" spans="1:10" ht="13.5" customHeight="1" x14ac:dyDescent="0.3">
      <c r="A8" s="166">
        <f>'[1]Planilha Orç.'!A9</f>
        <v>1</v>
      </c>
      <c r="B8" s="167" t="str">
        <f>'[1]Planilha Orç.'!B9:H9</f>
        <v>SERVIÇOS QUADRA / CAMPO SOCIETY</v>
      </c>
      <c r="C8" s="11" t="s">
        <v>22</v>
      </c>
      <c r="D8" s="23">
        <f>D9/$D$11</f>
        <v>1</v>
      </c>
      <c r="E8" s="23">
        <v>0.5</v>
      </c>
      <c r="F8" s="23">
        <v>0.5</v>
      </c>
      <c r="G8" s="23"/>
      <c r="H8" s="23"/>
      <c r="I8" s="12"/>
      <c r="J8" s="12"/>
    </row>
    <row r="9" spans="1:10" ht="13.5" customHeight="1" x14ac:dyDescent="0.3">
      <c r="A9" s="166"/>
      <c r="B9" s="167"/>
      <c r="C9" s="11" t="s">
        <v>23</v>
      </c>
      <c r="D9" s="25">
        <f>SUM(E9:J9)</f>
        <v>99990.440000000017</v>
      </c>
      <c r="E9" s="25">
        <f>E8*'Planilha Orç.'!$H$15</f>
        <v>49995.220000000008</v>
      </c>
      <c r="F9" s="25">
        <f>F8*'Planilha Orç.'!$H$15</f>
        <v>49995.220000000008</v>
      </c>
      <c r="G9" s="25"/>
      <c r="H9" s="25"/>
      <c r="I9" s="12"/>
      <c r="J9" s="12"/>
    </row>
    <row r="10" spans="1:10" ht="13.5" customHeight="1" x14ac:dyDescent="0.3">
      <c r="A10" s="166" t="s">
        <v>24</v>
      </c>
      <c r="B10" s="166"/>
      <c r="C10" s="15" t="s">
        <v>22</v>
      </c>
      <c r="D10" s="24">
        <f>D8</f>
        <v>1</v>
      </c>
      <c r="E10" s="24">
        <f>E11/$D$11</f>
        <v>0.5</v>
      </c>
      <c r="F10" s="24">
        <f>F11/$D$11</f>
        <v>0.5</v>
      </c>
      <c r="G10" s="24"/>
      <c r="H10" s="24"/>
      <c r="I10" s="14"/>
      <c r="J10" s="14"/>
    </row>
    <row r="11" spans="1:10" ht="13.5" customHeight="1" x14ac:dyDescent="0.3">
      <c r="A11" s="166"/>
      <c r="B11" s="166"/>
      <c r="C11" s="15" t="s">
        <v>23</v>
      </c>
      <c r="D11" s="26">
        <f>D9</f>
        <v>99990.440000000017</v>
      </c>
      <c r="E11" s="26">
        <f>E9</f>
        <v>49995.220000000008</v>
      </c>
      <c r="F11" s="26">
        <f t="shared" ref="F11" si="0">F9</f>
        <v>49995.220000000008</v>
      </c>
      <c r="G11" s="26"/>
      <c r="H11" s="26"/>
      <c r="I11" s="14"/>
      <c r="J11" s="14"/>
    </row>
    <row r="12" spans="1:10" ht="12.75" customHeight="1" x14ac:dyDescent="0.3"/>
    <row r="13" spans="1:10" s="54" customFormat="1" ht="12.75" customHeight="1" x14ac:dyDescent="0.3">
      <c r="A13" s="158" t="str">
        <f>'Planilha Orç.'!A21:H21</f>
        <v>Coração de Jesus, 16 de abril de 2024.</v>
      </c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0" ht="12.75" customHeight="1" x14ac:dyDescent="0.3">
      <c r="A14" s="7"/>
      <c r="B14" s="121"/>
      <c r="C14" s="6"/>
      <c r="D14" s="5"/>
      <c r="E14" s="5"/>
      <c r="F14" s="5"/>
      <c r="G14" s="5"/>
      <c r="H14" s="5"/>
    </row>
    <row r="15" spans="1:10" ht="12.75" customHeight="1" x14ac:dyDescent="0.3">
      <c r="A15" s="150" t="s">
        <v>12</v>
      </c>
      <c r="B15" s="150"/>
      <c r="C15" s="150"/>
      <c r="D15" s="150"/>
      <c r="E15" s="150" t="s">
        <v>12</v>
      </c>
      <c r="F15" s="150"/>
      <c r="G15" s="150"/>
      <c r="H15" s="150"/>
      <c r="I15" s="150"/>
      <c r="J15" s="150"/>
    </row>
    <row r="16" spans="1:10" ht="12.75" customHeight="1" x14ac:dyDescent="0.3">
      <c r="A16" s="151" t="str">
        <f>'[1]Planilha Orç.'!A29:C29</f>
        <v>Lucas Valdieric Oliveira Santos</v>
      </c>
      <c r="B16" s="151"/>
      <c r="C16" s="151"/>
      <c r="D16" s="151"/>
      <c r="E16" s="151" t="str">
        <f>'[1]Planilha Orç.'!D29</f>
        <v>Robson Adalberto Mota Dias</v>
      </c>
      <c r="F16" s="151"/>
      <c r="G16" s="151"/>
      <c r="H16" s="151"/>
      <c r="I16" s="151"/>
      <c r="J16" s="151"/>
    </row>
    <row r="17" spans="1:10" ht="12.75" customHeight="1" x14ac:dyDescent="0.3">
      <c r="A17" s="149" t="str">
        <f>'[1]Planilha Orç.'!A30:C30</f>
        <v>Eng° Civil do município</v>
      </c>
      <c r="B17" s="149"/>
      <c r="C17" s="149"/>
      <c r="D17" s="149"/>
      <c r="E17" s="149" t="str">
        <f>'[1]Planilha Orç.'!D30</f>
        <v>Prefeito Municipal de Coração de Jesus</v>
      </c>
      <c r="F17" s="149"/>
      <c r="G17" s="149"/>
      <c r="H17" s="149"/>
      <c r="I17" s="149"/>
      <c r="J17" s="149"/>
    </row>
    <row r="18" spans="1:10" ht="12.75" customHeight="1" x14ac:dyDescent="0.3">
      <c r="A18" s="7"/>
      <c r="B18" s="121"/>
      <c r="C18" s="6"/>
      <c r="D18" s="150"/>
      <c r="E18" s="150"/>
      <c r="F18" s="150"/>
      <c r="G18" s="150"/>
      <c r="H18" s="150"/>
    </row>
    <row r="19" spans="1:10" ht="12.75" customHeight="1" x14ac:dyDescent="0.3">
      <c r="D19" s="151"/>
      <c r="E19" s="151"/>
      <c r="F19" s="151"/>
      <c r="G19" s="151"/>
      <c r="H19" s="151"/>
    </row>
    <row r="20" spans="1:10" ht="12.75" customHeight="1" x14ac:dyDescent="0.3">
      <c r="D20" s="149"/>
      <c r="E20" s="149"/>
      <c r="F20" s="149"/>
      <c r="G20" s="149"/>
      <c r="H20" s="149"/>
    </row>
  </sheetData>
  <mergeCells count="26">
    <mergeCell ref="D18:H18"/>
    <mergeCell ref="D19:H19"/>
    <mergeCell ref="D20:H20"/>
    <mergeCell ref="E15:J15"/>
    <mergeCell ref="A16:D16"/>
    <mergeCell ref="E16:J16"/>
    <mergeCell ref="A17:D17"/>
    <mergeCell ref="E17:J17"/>
    <mergeCell ref="A15:D15"/>
    <mergeCell ref="A8:A9"/>
    <mergeCell ref="B8:B9"/>
    <mergeCell ref="A10:B11"/>
    <mergeCell ref="A13:J13"/>
    <mergeCell ref="A6:A7"/>
    <mergeCell ref="B6:B7"/>
    <mergeCell ref="C6:C7"/>
    <mergeCell ref="D6:D7"/>
    <mergeCell ref="E6:J6"/>
    <mergeCell ref="A1:J1"/>
    <mergeCell ref="A2:J2"/>
    <mergeCell ref="H3:J3"/>
    <mergeCell ref="H4:I4"/>
    <mergeCell ref="A3:D3"/>
    <mergeCell ref="E3:G3"/>
    <mergeCell ref="A4:D4"/>
    <mergeCell ref="E4:G4"/>
  </mergeCells>
  <pageMargins left="0.23622047244094491" right="0" top="0.98425196850393704" bottom="0.98425196850393704" header="0.31496062992125984" footer="0.31496062992125984"/>
  <pageSetup paperSize="9" orientation="landscape" horizontalDpi="4294967293" verticalDpi="4294967293" r:id="rId1"/>
  <headerFooter>
    <oddFooter>&amp;C&amp;"Arial Narrow,Normal"&amp;7Página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view="pageBreakPreview" zoomScaleSheetLayoutView="100" workbookViewId="0">
      <selection activeCell="E10" sqref="E10"/>
    </sheetView>
  </sheetViews>
  <sheetFormatPr defaultRowHeight="15" x14ac:dyDescent="0.25"/>
  <cols>
    <col min="1" max="1" width="9.140625" style="68"/>
    <col min="2" max="2" width="44.85546875" style="68" customWidth="1"/>
    <col min="3" max="3" width="40.42578125" style="68" customWidth="1"/>
    <col min="4" max="4" width="17.42578125" style="68" customWidth="1"/>
    <col min="5" max="5" width="12.28515625" style="68" customWidth="1"/>
    <col min="6" max="6" width="9.140625" style="68"/>
  </cols>
  <sheetData>
    <row r="1" spans="1:6" ht="83.25" customHeight="1" x14ac:dyDescent="0.25">
      <c r="A1" s="172" t="str">
        <f>'[2]Planilha Orç.'!A1:H1</f>
        <v>PREFEITURA MUNICIPAL DE CORAÇÃO DE JESUS-MG</v>
      </c>
      <c r="B1" s="173"/>
      <c r="C1" s="173"/>
      <c r="D1" s="173"/>
      <c r="E1" s="173"/>
      <c r="F1" s="174"/>
    </row>
    <row r="2" spans="1:6" ht="17.25" x14ac:dyDescent="0.25">
      <c r="A2" s="175" t="s">
        <v>30</v>
      </c>
      <c r="B2" s="176"/>
      <c r="C2" s="176"/>
      <c r="D2" s="176"/>
      <c r="E2" s="176"/>
      <c r="F2" s="177"/>
    </row>
    <row r="3" spans="1:6" x14ac:dyDescent="0.25">
      <c r="A3" s="178" t="str">
        <f>'[2]Planilha Orç.'!A3:E3</f>
        <v>PROPONENTE: PREFEITURA MUNICIPAL DE CORAÇÃO DE JESUS - MG</v>
      </c>
      <c r="B3" s="179"/>
      <c r="C3" s="179"/>
      <c r="D3" s="179"/>
      <c r="E3" s="179"/>
      <c r="F3" s="180"/>
    </row>
    <row r="4" spans="1:6" x14ac:dyDescent="0.25">
      <c r="A4" s="178" t="str">
        <f>'Planilha Orç.'!A4:E4</f>
        <v>OBRA: REFORMA DE QUADRA PARA CAMPO DE GRAMA SINTÉTICA DA QUADRA DA ESCOLA DE OLIVEIRA DO NORTE</v>
      </c>
      <c r="B4" s="179"/>
      <c r="C4" s="179"/>
      <c r="D4" s="179"/>
      <c r="E4" s="179"/>
      <c r="F4" s="180"/>
    </row>
    <row r="5" spans="1:6" x14ac:dyDescent="0.25">
      <c r="A5" s="178" t="str">
        <f>'Planilha Orç.'!A5:E5</f>
        <v>LOCAL: COMUNIDADE OLIVEIRA DO NORTE - CORAÇÃO DE JESUS - MG</v>
      </c>
      <c r="B5" s="179"/>
      <c r="C5" s="179"/>
      <c r="D5" s="179"/>
      <c r="E5" s="179"/>
      <c r="F5" s="180"/>
    </row>
    <row r="6" spans="1:6" ht="9" customHeight="1" x14ac:dyDescent="0.25">
      <c r="A6" s="69"/>
      <c r="B6" s="61"/>
      <c r="C6" s="62"/>
      <c r="D6" s="5"/>
      <c r="E6" s="5"/>
      <c r="F6" s="10"/>
    </row>
    <row r="7" spans="1:6" x14ac:dyDescent="0.25">
      <c r="A7" s="122" t="s">
        <v>0</v>
      </c>
      <c r="B7" s="63" t="s">
        <v>1</v>
      </c>
      <c r="C7" s="123" t="s">
        <v>31</v>
      </c>
      <c r="D7" s="123" t="s">
        <v>34</v>
      </c>
      <c r="E7" s="123" t="s">
        <v>32</v>
      </c>
      <c r="F7" s="123" t="s">
        <v>33</v>
      </c>
    </row>
    <row r="8" spans="1:6" x14ac:dyDescent="0.25">
      <c r="A8" s="70">
        <v>1</v>
      </c>
      <c r="B8" s="136" t="str">
        <f>'[2]Planilha Orç.'!B9:H9</f>
        <v>SERVIÇOS QUADRA / CAMPO SOCIETY</v>
      </c>
      <c r="C8" s="136"/>
      <c r="D8" s="136"/>
      <c r="E8" s="136"/>
      <c r="F8" s="136"/>
    </row>
    <row r="9" spans="1:6" ht="69.75" customHeight="1" x14ac:dyDescent="0.25">
      <c r="A9" s="71" t="s">
        <v>4</v>
      </c>
      <c r="B9" s="48" t="str">
        <f>'[2]Planilha Orç.'!C10</f>
        <v>FORNECIMENTO E COLOCAÇÃO DE PLACA DE OBRA EM CHAPA GALVANIZADA #26, ESP. 0,45 MM, PLOTADA COM ADESIVO VINÍLICO, AFIXADA COM REBITES 4,8X40 MM, EM ESTRUTURA METÁLICA DE METALON 20X20 MM, ESP. 1,25 MM, INCLUSIVE SUPORTE EM EUCALIPTO (PLACA 2 x 1M)</v>
      </c>
      <c r="C9" s="64" t="s">
        <v>79</v>
      </c>
      <c r="D9" s="75" t="s">
        <v>80</v>
      </c>
      <c r="E9" s="74">
        <v>2</v>
      </c>
      <c r="F9" s="65" t="s">
        <v>25</v>
      </c>
    </row>
    <row r="10" spans="1:6" ht="28.5" customHeight="1" x14ac:dyDescent="0.25">
      <c r="A10" s="71" t="s">
        <v>28</v>
      </c>
      <c r="B10" s="48" t="str">
        <f>'[2]Planilha Orç.'!C11</f>
        <v>APICOAMENTO DE PISO CIMENTADO - PROFUNDIDADE ATÉ 1 CM (PREPARAÇÃO DO PISO ANTIGO PARA NOVO CONTRA-PISO)</v>
      </c>
      <c r="C10" s="64" t="s">
        <v>87</v>
      </c>
      <c r="D10" s="75" t="s">
        <v>88</v>
      </c>
      <c r="E10" s="74">
        <f>26*16</f>
        <v>416</v>
      </c>
      <c r="F10" s="65" t="s">
        <v>25</v>
      </c>
    </row>
    <row r="11" spans="1:6" ht="40.5" customHeight="1" x14ac:dyDescent="0.25">
      <c r="A11" s="71" t="s">
        <v>68</v>
      </c>
      <c r="B11" s="48" t="str">
        <f>'[2]Planilha Orç.'!C12</f>
        <v>CONTRAPISO DESEMPENADO COM ARGAMASSA, TRAÇO 1:3 (CIMENTO E AREIA), ESP. 30MM (NOVO CONTRA-PISO COM CAIMENTO DE 1% PARA UM SÓ LADO)</v>
      </c>
      <c r="C11" s="64" t="str">
        <f>C10</f>
        <v>ÁREA TOTAL DA QUADRA (26,00m x 16,00m)</v>
      </c>
      <c r="D11" s="75" t="str">
        <f>D10</f>
        <v>26,00 x 16,00 =</v>
      </c>
      <c r="E11" s="74">
        <f>E10</f>
        <v>416</v>
      </c>
      <c r="F11" s="65" t="s">
        <v>25</v>
      </c>
    </row>
    <row r="12" spans="1:6" ht="104.25" customHeight="1" x14ac:dyDescent="0.25">
      <c r="A12" s="71" t="s">
        <v>69</v>
      </c>
      <c r="B12" s="48" t="str">
        <f>'[2]Planilha Orç.'!C13</f>
        <v>GRAMA SINTETICA ALTURA /ESPESSURA DE 52MM (2MM DE BASE E 50MM DE FIOS EXPOSTOS), BASE DUPLA REFORÇADA, 100% PE (POLIETILENO), FIO MILTIFIBRILADO, MINIMO DE 8.000 PONTOS POR M2, INCLUINDO FRETE E MAO DE OBRA DE INSTALACAO (FLUTUANTE, UNIAO DOS ROLOS COM TAPEDE 30CM, COLA PU, 30 KG/M2 DE AREIA CLASSIFICADA GRANULOMETRIA 40/45 OU 50/60 E 8 KG/M2 DE GRANULO DE BORRACHA SBR 0.8 PRETA MALHA 10 (0,7 A 2,0 MM)</v>
      </c>
      <c r="C12" s="64" t="str">
        <f>C10</f>
        <v>ÁREA TOTAL DA QUADRA (26,00m x 16,00m)</v>
      </c>
      <c r="D12" s="75" t="str">
        <f>D10</f>
        <v>26,00 x 16,00 =</v>
      </c>
      <c r="E12" s="74">
        <f>E10</f>
        <v>416</v>
      </c>
      <c r="F12" s="65" t="s">
        <v>25</v>
      </c>
    </row>
    <row r="13" spans="1:6" ht="41.25" customHeight="1" x14ac:dyDescent="0.25">
      <c r="A13" s="71" t="s">
        <v>70</v>
      </c>
      <c r="B13" s="48" t="str">
        <f>'[2]Planilha Orç.'!C19</f>
        <v>LIMPEZA FINAL PARA ENTREGA DA OBRA</v>
      </c>
      <c r="C13" s="64" t="str">
        <f>C10</f>
        <v>ÁREA TOTAL DA QUADRA (26,00m x 16,00m)</v>
      </c>
      <c r="D13" s="75" t="str">
        <f>D10</f>
        <v>26,00 x 16,00 =</v>
      </c>
      <c r="E13" s="74">
        <f>E10</f>
        <v>416</v>
      </c>
      <c r="F13" s="65" t="s">
        <v>25</v>
      </c>
    </row>
    <row r="14" spans="1:6" ht="25.5" customHeight="1" x14ac:dyDescent="0.25">
      <c r="A14" s="128"/>
      <c r="B14" s="129"/>
      <c r="C14" s="130"/>
      <c r="D14" s="131"/>
      <c r="E14" s="132"/>
      <c r="F14" s="132"/>
    </row>
    <row r="15" spans="1:6" ht="25.5" customHeight="1" x14ac:dyDescent="0.25">
      <c r="A15" s="72"/>
      <c r="B15" s="67"/>
      <c r="C15" s="66"/>
      <c r="D15" s="9"/>
      <c r="E15" s="9"/>
      <c r="F15" s="67"/>
    </row>
    <row r="16" spans="1:6" x14ac:dyDescent="0.25">
      <c r="A16" s="171" t="str">
        <f>'Planilha Orç.'!A21:H21</f>
        <v>Coração de Jesus, 16 de abril de 2024.</v>
      </c>
      <c r="B16" s="171"/>
      <c r="C16" s="171"/>
      <c r="D16" s="171"/>
      <c r="E16" s="171"/>
      <c r="F16" s="171"/>
    </row>
    <row r="17" spans="1:6" ht="43.5" customHeight="1" x14ac:dyDescent="0.25">
      <c r="A17" s="69"/>
      <c r="B17" s="10"/>
      <c r="C17" s="62"/>
      <c r="D17" s="9"/>
      <c r="E17" s="9"/>
      <c r="F17" s="67"/>
    </row>
    <row r="18" spans="1:6" x14ac:dyDescent="0.25">
      <c r="A18" s="150" t="s">
        <v>12</v>
      </c>
      <c r="B18" s="150"/>
      <c r="C18" s="150"/>
      <c r="D18" s="150"/>
      <c r="E18" s="150"/>
      <c r="F18" s="150"/>
    </row>
    <row r="19" spans="1:6" x14ac:dyDescent="0.25">
      <c r="A19" s="151" t="s">
        <v>74</v>
      </c>
      <c r="B19" s="151"/>
      <c r="C19" s="151"/>
      <c r="D19" s="151"/>
      <c r="E19" s="151"/>
      <c r="F19" s="151"/>
    </row>
    <row r="20" spans="1:6" x14ac:dyDescent="0.25">
      <c r="A20" s="149" t="s">
        <v>75</v>
      </c>
      <c r="B20" s="149"/>
      <c r="C20" s="149"/>
      <c r="D20" s="149"/>
      <c r="E20" s="149"/>
      <c r="F20" s="149"/>
    </row>
  </sheetData>
  <mergeCells count="10">
    <mergeCell ref="A1:F1"/>
    <mergeCell ref="A2:F2"/>
    <mergeCell ref="A3:F3"/>
    <mergeCell ref="A4:F4"/>
    <mergeCell ref="A5:F5"/>
    <mergeCell ref="B8:F8"/>
    <mergeCell ref="A16:F16"/>
    <mergeCell ref="A18:F18"/>
    <mergeCell ref="A19:F19"/>
    <mergeCell ref="A20:F20"/>
  </mergeCells>
  <pageMargins left="0.51181102362204722" right="0.51181102362204722" top="0.6692913385826772" bottom="0.59055118110236227" header="0.31496062992125984" footer="0.31496062992125984"/>
  <pageSetup paperSize="9" scale="6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1"/>
  <sheetViews>
    <sheetView view="pageBreakPreview" zoomScaleSheetLayoutView="100" workbookViewId="0">
      <selection activeCell="I37" sqref="I37"/>
    </sheetView>
  </sheetViews>
  <sheetFormatPr defaultRowHeight="15" x14ac:dyDescent="0.25"/>
  <cols>
    <col min="2" max="2" width="14.85546875" customWidth="1"/>
    <col min="3" max="3" width="33.85546875" customWidth="1"/>
    <col min="4" max="4" width="18.5703125" customWidth="1"/>
    <col min="7" max="7" width="12.28515625" customWidth="1"/>
  </cols>
  <sheetData>
    <row r="1" spans="1:8" ht="80.25" customHeight="1" x14ac:dyDescent="0.25">
      <c r="A1" s="181" t="str">
        <f>'[2]Planilha Orç.'!A1:H1</f>
        <v>PREFEITURA MUNICIPAL DE CORAÇÃO DE JESUS-MG</v>
      </c>
      <c r="B1" s="182"/>
      <c r="C1" s="182"/>
      <c r="D1" s="182"/>
      <c r="E1" s="182"/>
      <c r="F1" s="182"/>
      <c r="G1" s="183"/>
    </row>
    <row r="2" spans="1:8" x14ac:dyDescent="0.25">
      <c r="A2" s="78"/>
      <c r="B2" s="184" t="s">
        <v>36</v>
      </c>
      <c r="C2" s="184"/>
      <c r="D2" s="184"/>
      <c r="E2" s="124"/>
      <c r="F2" s="79"/>
      <c r="G2" s="80"/>
    </row>
    <row r="3" spans="1:8" x14ac:dyDescent="0.25">
      <c r="A3" s="81"/>
      <c r="B3" s="185"/>
      <c r="C3" s="185"/>
      <c r="D3" s="185"/>
      <c r="E3" s="125"/>
      <c r="F3" s="82"/>
      <c r="G3" s="83"/>
    </row>
    <row r="4" spans="1:8" x14ac:dyDescent="0.25">
      <c r="A4" s="81"/>
      <c r="B4" s="125"/>
      <c r="C4" s="125"/>
      <c r="D4" s="125"/>
      <c r="E4" s="125"/>
      <c r="F4" s="82"/>
      <c r="G4" s="83"/>
    </row>
    <row r="5" spans="1:8" x14ac:dyDescent="0.25">
      <c r="A5" s="81"/>
      <c r="B5" s="84" t="s">
        <v>81</v>
      </c>
      <c r="C5" s="125"/>
      <c r="D5" s="125"/>
      <c r="E5" s="125"/>
      <c r="F5" s="82"/>
      <c r="G5" s="83"/>
    </row>
    <row r="6" spans="1:8" x14ac:dyDescent="0.25">
      <c r="A6" s="81"/>
      <c r="B6" s="125"/>
      <c r="C6" s="125"/>
      <c r="D6" s="125"/>
      <c r="E6" s="125"/>
      <c r="F6" s="82"/>
      <c r="G6" s="83"/>
    </row>
    <row r="7" spans="1:8" x14ac:dyDescent="0.25">
      <c r="A7" s="81"/>
      <c r="B7" s="82"/>
      <c r="C7" s="82"/>
      <c r="D7" s="82"/>
      <c r="E7" s="82"/>
      <c r="F7" s="82"/>
      <c r="G7" s="85" t="s">
        <v>37</v>
      </c>
    </row>
    <row r="8" spans="1:8" x14ac:dyDescent="0.25">
      <c r="A8" s="81"/>
      <c r="B8" s="86" t="s">
        <v>38</v>
      </c>
      <c r="C8" s="86" t="s">
        <v>39</v>
      </c>
      <c r="D8" s="87" t="s">
        <v>40</v>
      </c>
      <c r="E8" s="88"/>
      <c r="F8" s="89" t="s">
        <v>41</v>
      </c>
      <c r="G8" s="90"/>
    </row>
    <row r="9" spans="1:8" x14ac:dyDescent="0.25">
      <c r="A9" s="81"/>
      <c r="B9" s="91"/>
      <c r="C9" s="91"/>
      <c r="D9" s="92"/>
      <c r="E9" s="82"/>
      <c r="F9" s="89" t="s">
        <v>42</v>
      </c>
      <c r="G9" s="93">
        <v>6.4999999999999997E-3</v>
      </c>
    </row>
    <row r="10" spans="1:8" x14ac:dyDescent="0.25">
      <c r="A10" s="81"/>
      <c r="B10" s="86" t="s">
        <v>43</v>
      </c>
      <c r="C10" s="86" t="s">
        <v>44</v>
      </c>
      <c r="D10" s="94">
        <v>0.02</v>
      </c>
      <c r="E10" s="95"/>
      <c r="F10" s="89" t="s">
        <v>45</v>
      </c>
      <c r="G10" s="93">
        <v>0.03</v>
      </c>
    </row>
    <row r="11" spans="1:8" x14ac:dyDescent="0.25">
      <c r="A11" s="81"/>
      <c r="B11" s="86" t="s">
        <v>46</v>
      </c>
      <c r="C11" s="86" t="s">
        <v>47</v>
      </c>
      <c r="D11" s="94">
        <v>0</v>
      </c>
      <c r="E11" s="95"/>
      <c r="F11" s="89" t="s">
        <v>48</v>
      </c>
      <c r="G11" s="96">
        <v>0.05</v>
      </c>
    </row>
    <row r="12" spans="1:8" x14ac:dyDescent="0.25">
      <c r="A12" s="81"/>
      <c r="B12" s="86" t="s">
        <v>49</v>
      </c>
      <c r="C12" s="86" t="s">
        <v>50</v>
      </c>
      <c r="D12" s="97">
        <v>0.01</v>
      </c>
      <c r="E12" s="98"/>
      <c r="F12" s="89"/>
      <c r="G12" s="99"/>
      <c r="H12" s="100"/>
    </row>
    <row r="13" spans="1:8" x14ac:dyDescent="0.25">
      <c r="A13" s="81"/>
      <c r="B13" s="86" t="s">
        <v>51</v>
      </c>
      <c r="C13" s="86" t="s">
        <v>52</v>
      </c>
      <c r="D13" s="94">
        <v>1.2699999999999999E-2</v>
      </c>
      <c r="E13" s="95"/>
      <c r="F13" s="89"/>
      <c r="G13" s="83"/>
    </row>
    <row r="14" spans="1:8" x14ac:dyDescent="0.25">
      <c r="A14" s="81"/>
      <c r="B14" s="86" t="s">
        <v>53</v>
      </c>
      <c r="C14" s="86" t="s">
        <v>54</v>
      </c>
      <c r="D14" s="101">
        <v>9.5999999999999992E-3</v>
      </c>
      <c r="E14" s="102"/>
      <c r="F14" s="89" t="s">
        <v>55</v>
      </c>
      <c r="G14" s="103">
        <v>4.65E-2</v>
      </c>
    </row>
    <row r="15" spans="1:8" x14ac:dyDescent="0.25">
      <c r="A15" s="81"/>
      <c r="B15" s="86" t="s">
        <v>56</v>
      </c>
      <c r="C15" s="86" t="s">
        <v>57</v>
      </c>
      <c r="D15" s="94">
        <v>6.4500000000000002E-2</v>
      </c>
      <c r="E15" s="95"/>
      <c r="F15" s="82"/>
      <c r="G15" s="83"/>
    </row>
    <row r="16" spans="1:8" x14ac:dyDescent="0.25">
      <c r="A16" s="81"/>
      <c r="B16" s="86" t="s">
        <v>58</v>
      </c>
      <c r="C16" s="86" t="s">
        <v>41</v>
      </c>
      <c r="D16" s="94">
        <v>5.1499999999999997E-2</v>
      </c>
      <c r="E16" s="95"/>
      <c r="F16" s="82"/>
      <c r="G16" s="83"/>
    </row>
    <row r="17" spans="1:8" x14ac:dyDescent="0.25">
      <c r="A17" s="81"/>
      <c r="B17" s="86" t="s">
        <v>59</v>
      </c>
      <c r="C17" s="86" t="s">
        <v>59</v>
      </c>
      <c r="D17" s="94">
        <v>4.4999999999999998E-2</v>
      </c>
      <c r="E17" s="95"/>
      <c r="F17" s="82"/>
      <c r="G17" s="83"/>
    </row>
    <row r="18" spans="1:8" x14ac:dyDescent="0.25">
      <c r="A18" s="81"/>
      <c r="B18" s="86"/>
      <c r="C18" s="86"/>
      <c r="D18" s="94"/>
      <c r="E18" s="95"/>
      <c r="F18" s="82"/>
      <c r="G18" s="83"/>
    </row>
    <row r="19" spans="1:8" x14ac:dyDescent="0.25">
      <c r="A19" s="81"/>
      <c r="B19" s="104"/>
      <c r="C19" s="104"/>
      <c r="D19" s="104"/>
      <c r="E19" s="82"/>
      <c r="F19" s="82"/>
      <c r="G19" s="83"/>
    </row>
    <row r="20" spans="1:8" x14ac:dyDescent="0.25">
      <c r="A20" s="81"/>
      <c r="B20" s="104"/>
      <c r="C20" s="105" t="s">
        <v>60</v>
      </c>
      <c r="D20" s="106">
        <f>(1+(D10+D11+D12+D13))*(1+D14)*(1+D15)/(1-(D16+D17))-1</f>
        <v>0.24029851670171576</v>
      </c>
      <c r="E20" s="95"/>
      <c r="F20" s="82"/>
      <c r="G20" s="83"/>
    </row>
    <row r="21" spans="1:8" x14ac:dyDescent="0.25">
      <c r="A21" s="81"/>
      <c r="B21" s="82"/>
      <c r="C21" s="82"/>
      <c r="D21" s="82"/>
      <c r="E21" s="82"/>
      <c r="F21" s="82"/>
      <c r="G21" s="83"/>
    </row>
    <row r="22" spans="1:8" x14ac:dyDescent="0.25">
      <c r="A22" s="81"/>
      <c r="B22" s="82"/>
      <c r="C22" s="88" t="s">
        <v>61</v>
      </c>
      <c r="D22" s="82"/>
      <c r="E22" s="82"/>
      <c r="F22" s="82"/>
      <c r="G22" s="83"/>
    </row>
    <row r="23" spans="1:8" x14ac:dyDescent="0.25">
      <c r="A23" s="81"/>
      <c r="B23" s="82"/>
      <c r="C23" s="82"/>
      <c r="D23" s="82"/>
      <c r="E23" s="82"/>
      <c r="F23" s="82"/>
      <c r="G23" s="83"/>
    </row>
    <row r="24" spans="1:8" ht="15" customHeight="1" x14ac:dyDescent="0.25">
      <c r="A24" s="81"/>
      <c r="B24" s="186" t="s">
        <v>82</v>
      </c>
      <c r="C24" s="186"/>
      <c r="D24" s="186"/>
      <c r="E24" s="186"/>
      <c r="F24" s="186"/>
      <c r="G24" s="83"/>
    </row>
    <row r="25" spans="1:8" x14ac:dyDescent="0.25">
      <c r="A25" s="81"/>
      <c r="B25" s="186"/>
      <c r="C25" s="186"/>
      <c r="D25" s="186"/>
      <c r="E25" s="186"/>
      <c r="F25" s="186"/>
      <c r="G25" s="83"/>
    </row>
    <row r="26" spans="1:8" x14ac:dyDescent="0.25">
      <c r="A26" s="81"/>
      <c r="B26" s="186"/>
      <c r="C26" s="186"/>
      <c r="D26" s="186"/>
      <c r="E26" s="186"/>
      <c r="F26" s="186"/>
      <c r="G26" s="83"/>
    </row>
    <row r="27" spans="1:8" x14ac:dyDescent="0.25">
      <c r="A27" s="81"/>
      <c r="B27" s="186"/>
      <c r="C27" s="186"/>
      <c r="D27" s="186"/>
      <c r="E27" s="186"/>
      <c r="F27" s="186"/>
      <c r="G27" s="83"/>
    </row>
    <row r="28" spans="1:8" x14ac:dyDescent="0.25">
      <c r="A28" s="81"/>
      <c r="B28" s="107"/>
      <c r="C28" s="107"/>
      <c r="D28" s="107"/>
      <c r="E28" s="107"/>
      <c r="F28" s="107"/>
      <c r="G28" s="83"/>
    </row>
    <row r="29" spans="1:8" x14ac:dyDescent="0.25">
      <c r="A29" s="193" t="s">
        <v>96</v>
      </c>
      <c r="B29" s="194"/>
      <c r="C29" s="194"/>
      <c r="D29" s="194"/>
      <c r="E29" s="194"/>
      <c r="F29" s="194"/>
      <c r="G29" s="195"/>
    </row>
    <row r="30" spans="1:8" x14ac:dyDescent="0.25">
      <c r="A30" s="81"/>
      <c r="B30" s="82"/>
      <c r="C30" s="82"/>
      <c r="D30" s="82"/>
      <c r="E30" s="82"/>
      <c r="F30" s="82"/>
      <c r="G30" s="83"/>
    </row>
    <row r="31" spans="1:8" x14ac:dyDescent="0.25">
      <c r="A31" s="81"/>
      <c r="B31" s="82"/>
      <c r="C31" s="82"/>
      <c r="D31" s="82"/>
      <c r="E31" s="82"/>
      <c r="F31" s="82"/>
      <c r="G31" s="83"/>
    </row>
    <row r="32" spans="1:8" x14ac:dyDescent="0.25">
      <c r="A32" s="81"/>
      <c r="B32" s="82"/>
      <c r="C32" s="82"/>
      <c r="D32" s="82"/>
      <c r="E32" s="82"/>
      <c r="F32" s="82"/>
      <c r="G32" s="83"/>
      <c r="H32" s="82"/>
    </row>
    <row r="33" spans="1:42" s="113" customFormat="1" ht="12.75" x14ac:dyDescent="0.2">
      <c r="A33" s="108"/>
      <c r="B33" s="109"/>
      <c r="C33" s="190" t="s">
        <v>83</v>
      </c>
      <c r="D33" s="190"/>
      <c r="E33" s="109"/>
      <c r="F33" s="109"/>
      <c r="G33" s="110"/>
      <c r="H33" s="111"/>
      <c r="I33" s="112"/>
      <c r="J33" s="112"/>
      <c r="K33" s="112"/>
    </row>
    <row r="34" spans="1:42" s="113" customFormat="1" ht="12.75" customHeight="1" x14ac:dyDescent="0.2">
      <c r="A34" s="114"/>
      <c r="B34" s="109"/>
      <c r="C34" s="191" t="s">
        <v>74</v>
      </c>
      <c r="D34" s="191"/>
      <c r="E34" s="109"/>
      <c r="F34" s="109"/>
      <c r="G34" s="110"/>
      <c r="H34" s="112"/>
      <c r="I34" s="112"/>
      <c r="J34" s="115"/>
      <c r="K34" s="112"/>
    </row>
    <row r="35" spans="1:42" s="113" customFormat="1" ht="12.75" x14ac:dyDescent="0.2">
      <c r="A35" s="114"/>
      <c r="B35" s="116"/>
      <c r="C35" s="192" t="s">
        <v>75</v>
      </c>
      <c r="D35" s="192"/>
      <c r="E35" s="116"/>
      <c r="F35" s="116"/>
      <c r="G35" s="117"/>
      <c r="H35" s="112"/>
      <c r="I35" s="112"/>
      <c r="J35" s="115"/>
      <c r="K35" s="112"/>
    </row>
    <row r="36" spans="1:42" s="113" customFormat="1" ht="12.75" x14ac:dyDescent="0.2">
      <c r="A36" s="187"/>
      <c r="B36" s="188"/>
      <c r="C36" s="188"/>
      <c r="D36" s="188"/>
      <c r="E36" s="188"/>
      <c r="F36" s="188"/>
      <c r="G36" s="189"/>
      <c r="H36" s="112"/>
      <c r="I36" s="112"/>
      <c r="J36" s="115"/>
      <c r="K36" s="112"/>
    </row>
    <row r="37" spans="1:42" x14ac:dyDescent="0.25">
      <c r="A37" s="118"/>
      <c r="B37" s="119"/>
      <c r="C37" s="119"/>
      <c r="D37" s="119"/>
      <c r="E37" s="119"/>
      <c r="F37" s="119"/>
      <c r="G37" s="120"/>
    </row>
    <row r="38" spans="1:42" x14ac:dyDescent="0.25"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</row>
    <row r="39" spans="1:42" x14ac:dyDescent="0.25"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</row>
    <row r="40" spans="1:42" x14ac:dyDescent="0.25"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</row>
    <row r="41" spans="1:42" x14ac:dyDescent="0.25"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</row>
  </sheetData>
  <mergeCells count="9">
    <mergeCell ref="A1:G1"/>
    <mergeCell ref="B2:D2"/>
    <mergeCell ref="B3:D3"/>
    <mergeCell ref="B24:F27"/>
    <mergeCell ref="A36:G36"/>
    <mergeCell ref="C33:D33"/>
    <mergeCell ref="C34:D34"/>
    <mergeCell ref="C35:D35"/>
    <mergeCell ref="A29:G29"/>
  </mergeCells>
  <pageMargins left="0.511811024" right="0.511811024" top="0.78740157499999996" bottom="0.78740157499999996" header="0.31496062000000002" footer="0.31496062000000002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Planilha Orç.</vt:lpstr>
      <vt:lpstr>Cronograma</vt:lpstr>
      <vt:lpstr>Memória Calc.</vt:lpstr>
      <vt:lpstr>BDI</vt:lpstr>
      <vt:lpstr>Cronograma!Area_de_impressao</vt:lpstr>
      <vt:lpstr>'Planilha Orç.'!Area_de_impressao</vt:lpstr>
      <vt:lpstr>Cronograma!Titulos_de_impressao</vt:lpstr>
      <vt:lpstr>'Memória Calc.'!Titulos_de_impressao</vt:lpstr>
      <vt:lpstr>'Planilha Orç.'!Titulos_de_impressao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Raoni</dc:creator>
  <cp:lastModifiedBy>Usuário do Windows</cp:lastModifiedBy>
  <cp:lastPrinted>2024-06-04T11:19:35Z</cp:lastPrinted>
  <dcterms:created xsi:type="dcterms:W3CDTF">2014-10-01T19:04:12Z</dcterms:created>
  <dcterms:modified xsi:type="dcterms:W3CDTF">2024-06-04T11:57:26Z</dcterms:modified>
</cp:coreProperties>
</file>